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F17" i="11" l="1"/>
  <c r="L11" i="11" l="1"/>
  <c r="L12" i="11"/>
  <c r="J11" i="2"/>
  <c r="J10" i="2"/>
  <c r="J12" i="2" l="1"/>
  <c r="E11" i="2" l="1"/>
  <c r="E17" i="11" l="1"/>
  <c r="D17" i="11"/>
  <c r="L16" i="11"/>
  <c r="E28" i="2" s="1"/>
  <c r="J31" i="2" s="1"/>
  <c r="L14" i="11" l="1"/>
  <c r="E26" i="2" s="1"/>
  <c r="J30" i="2" s="1"/>
  <c r="K17" i="11" l="1"/>
  <c r="H17" i="11"/>
  <c r="G17" i="11"/>
  <c r="L15" i="11"/>
  <c r="E27" i="2" s="1"/>
  <c r="J29" i="2" s="1"/>
  <c r="L13" i="11"/>
  <c r="E25" i="2" s="1"/>
  <c r="J27" i="2" s="1"/>
  <c r="E24" i="2"/>
  <c r="J25" i="2" s="1"/>
  <c r="L10" i="11"/>
  <c r="E22" i="2" s="1"/>
  <c r="J26" i="2" s="1"/>
  <c r="E56" i="2"/>
  <c r="E44" i="2" s="1"/>
  <c r="J45" i="2" s="1"/>
  <c r="J47" i="2"/>
  <c r="L17" i="11" l="1"/>
  <c r="E23" i="2"/>
  <c r="J28" i="2" l="1"/>
  <c r="J32" i="2" s="1"/>
  <c r="J36" i="2" s="1"/>
  <c r="E29" i="2"/>
  <c r="E39" i="2" s="1"/>
  <c r="J21" i="2"/>
  <c r="J39" i="2" l="1"/>
  <c r="M37" i="2"/>
  <c r="L39" i="2"/>
</calcChain>
</file>

<file path=xl/sharedStrings.xml><?xml version="1.0" encoding="utf-8"?>
<sst xmlns="http://schemas.openxmlformats.org/spreadsheetml/2006/main" count="104" uniqueCount="78">
  <si>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</si>
  <si>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</si>
  <si>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</si>
  <si>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</si>
  <si>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</si>
  <si>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</si>
  <si>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</si>
  <si>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</si>
  <si>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</si>
  <si>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</si>
  <si>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</si>
  <si>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</si>
  <si>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</si>
  <si>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</si>
  <si>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</si>
  <si>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</si>
  <si>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</si>
  <si>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</si>
  <si>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</si>
  <si>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</si>
  <si>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</si>
  <si>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</si>
  <si>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</si>
  <si>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</si>
  <si>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</si>
  <si>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</si>
  <si>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</si>
  <si>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</si>
  <si>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</si>
  <si>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</si>
  <si>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</si>
  <si>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</si>
  <si>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</si>
  <si>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</si>
  <si>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</si>
  <si>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</si>
  <si>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</si>
  <si>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</si>
  <si>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</si>
  <si>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</si>
  <si>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</si>
  <si>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</si>
  <si>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</si>
  <si>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</si>
  <si>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</si>
  <si>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</si>
  <si>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MOBILIARIO Y VEHÍCULOS</t>
  </si>
  <si>
    <t>CTA.</t>
  </si>
  <si>
    <t>1-1-1-1-0-0</t>
  </si>
  <si>
    <t>1-1-1-2-0-0</t>
  </si>
  <si>
    <t>2-1-1-0-0-0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</si>
  <si>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</si>
  <si>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</si>
  <si>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</si>
  <si>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</si>
  <si>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</si>
  <si>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Muebles de Oficinas y Estantería</t>
  </si>
  <si>
    <t>Otros Mobiliarios y Equipos</t>
  </si>
  <si>
    <t>Muebles, excepto de Oficina</t>
  </si>
  <si>
    <t>Equipo de Cómputo y de Tecnología</t>
  </si>
  <si>
    <t>Cámaras Fotográficas y de Video</t>
  </si>
  <si>
    <t>Automóviles y Equipo terrestre</t>
  </si>
  <si>
    <t>Equipo de Cómputo</t>
  </si>
  <si>
    <t>Equipo de Oficina</t>
  </si>
  <si>
    <t>Equipo de Audio y Video</t>
  </si>
  <si>
    <t>Equipo de Servicio y Decoración</t>
  </si>
  <si>
    <t>Software</t>
  </si>
  <si>
    <t>Utilidad o (pérdida) del Ejercicio</t>
  </si>
  <si>
    <t xml:space="preserve">     Total HACIENDA PÚBLICA</t>
  </si>
  <si>
    <t>Bancos/Tesorería</t>
  </si>
  <si>
    <t>Acreedores GEQ</t>
  </si>
  <si>
    <t>Acreedores Valores</t>
  </si>
  <si>
    <t>Acreedores Impuestos</t>
  </si>
  <si>
    <t xml:space="preserve">     AL 31 DE JULIO 2015</t>
  </si>
  <si>
    <t xml:space="preserve">             AL 31 DE JULIO  DE 2015</t>
  </si>
  <si>
    <t>AL 01-JUL-2015</t>
  </si>
  <si>
    <t>RECLASIFICACIÓN</t>
  </si>
  <si>
    <t xml:space="preserve">*la reclas. fue el 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</si>
</sst>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\ _€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0" fontId="3" fillId="2" borderId="19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0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1" xfId="0" applyFont="1" applyFill="1" applyBorder="1"/>
    <xf numFmtId="43" fontId="3" fillId="2" borderId="22" xfId="0" applyNumberFormat="1" applyFont="1" applyFill="1" applyBorder="1"/>
    <xf numFmtId="0" fontId="3" fillId="2" borderId="23" xfId="0" applyFont="1" applyFill="1" applyBorder="1"/>
    <xf numFmtId="43" fontId="4" fillId="2" borderId="22" xfId="0" applyNumberFormat="1" applyFont="1" applyFill="1" applyBorder="1"/>
    <xf numFmtId="0" fontId="3" fillId="2" borderId="26" xfId="0" applyFont="1" applyFill="1" applyBorder="1"/>
    <xf numFmtId="164" fontId="3" fillId="2" borderId="0" xfId="0" applyNumberFormat="1" applyFont="1" applyFill="1"/>
    <xf numFmtId="0" fontId="4" fillId="3" borderId="27" xfId="0" applyFont="1" applyFill="1" applyBorder="1" applyAlignment="1">
      <alignment horizontal="center"/>
    </xf>
    <xf numFmtId="165" fontId="4" fillId="3" borderId="28" xfId="1" applyFont="1" applyFill="1" applyBorder="1" applyAlignment="1">
      <alignment horizontal="center"/>
    </xf>
    <xf numFmtId="165" fontId="4" fillId="3" borderId="29" xfId="1" applyFont="1" applyFill="1" applyBorder="1" applyAlignment="1">
      <alignment horizontal="center"/>
    </xf>
    <xf numFmtId="0" fontId="3" fillId="2" borderId="2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1" xfId="0" applyFont="1" applyFill="1" applyBorder="1"/>
    <xf numFmtId="165" fontId="3" fillId="2" borderId="24" xfId="1" applyFont="1" applyFill="1" applyBorder="1"/>
    <xf numFmtId="0" fontId="4" fillId="2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2" borderId="34" xfId="0" applyFont="1" applyFill="1" applyBorder="1"/>
    <xf numFmtId="0" fontId="4" fillId="3" borderId="25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0" xfId="0" applyNumberFormat="1" applyFont="1" applyFill="1" applyBorder="1"/>
    <xf numFmtId="165" fontId="4" fillId="4" borderId="4" xfId="1" applyFont="1" applyFill="1" applyBorder="1"/>
    <xf numFmtId="0" fontId="4" fillId="2" borderId="35" xfId="0" applyFont="1" applyFill="1" applyBorder="1"/>
    <xf numFmtId="0" fontId="4" fillId="3" borderId="12" xfId="0" applyFont="1" applyFill="1" applyBorder="1" applyAlignment="1">
      <alignment horizontal="center"/>
    </xf>
    <xf numFmtId="0" fontId="4" fillId="2" borderId="16" xfId="0" applyFont="1" applyFill="1" applyBorder="1"/>
    <xf numFmtId="0" fontId="4" fillId="3" borderId="26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6" xfId="0" applyNumberFormat="1" applyFont="1" applyFill="1" applyBorder="1"/>
    <xf numFmtId="0" fontId="3" fillId="2" borderId="37" xfId="0" applyFont="1" applyFill="1" applyBorder="1"/>
    <xf numFmtId="4" fontId="3" fillId="2" borderId="11" xfId="0" applyNumberFormat="1" applyFont="1" applyFill="1" applyBorder="1"/>
    <xf numFmtId="0" fontId="4" fillId="3" borderId="39" xfId="0" applyFont="1" applyFill="1" applyBorder="1" applyAlignment="1">
      <alignment horizontal="center"/>
    </xf>
    <xf numFmtId="4" fontId="3" fillId="2" borderId="0" xfId="0" applyNumberFormat="1" applyFont="1" applyFill="1" applyBorder="1"/>
    <xf numFmtId="0" fontId="4" fillId="4" borderId="33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4" fontId="3" fillId="2" borderId="40" xfId="0" applyNumberFormat="1" applyFont="1" applyFill="1" applyBorder="1"/>
    <xf numFmtId="0" fontId="4" fillId="4" borderId="41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3" fillId="2" borderId="40" xfId="0" applyFont="1" applyFill="1" applyBorder="1"/>
    <xf numFmtId="0" fontId="4" fillId="4" borderId="16" xfId="0" applyFont="1" applyFill="1" applyBorder="1" applyAlignment="1">
      <alignment horizontal="right"/>
    </xf>
    <xf numFmtId="165" fontId="3" fillId="2" borderId="38" xfId="0" applyNumberFormat="1" applyFont="1" applyFill="1" applyBorder="1"/>
    <xf numFmtId="166" fontId="3" fillId="2" borderId="38" xfId="0" applyNumberFormat="1" applyFont="1" applyFill="1" applyBorder="1"/>
    <xf numFmtId="0" fontId="3" fillId="2" borderId="42" xfId="0" applyFont="1" applyFill="1" applyBorder="1"/>
    <xf numFmtId="165" fontId="3" fillId="2" borderId="40" xfId="1" applyFont="1" applyFill="1" applyBorder="1" applyAlignment="1"/>
    <xf numFmtId="165" fontId="3" fillId="2" borderId="40" xfId="1" applyFont="1" applyFill="1" applyBorder="1"/>
    <xf numFmtId="165" fontId="3" fillId="2" borderId="40" xfId="1" applyFont="1" applyFill="1" applyBorder="1" applyAlignment="1">
      <alignment horizontal="left" vertical="justify" wrapText="1"/>
    </xf>
    <xf numFmtId="0" fontId="3" fillId="2" borderId="38" xfId="0" applyFont="1" applyFill="1" applyBorder="1"/>
    <xf numFmtId="166" fontId="3" fillId="2" borderId="40" xfId="0" applyNumberFormat="1" applyFont="1" applyFill="1" applyBorder="1"/>
    <xf numFmtId="165" fontId="3" fillId="2" borderId="40" xfId="0" applyNumberFormat="1" applyFont="1" applyFill="1" applyBorder="1"/>
    <xf numFmtId="0" fontId="4" fillId="2" borderId="26" xfId="0" applyFont="1" applyFill="1" applyBorder="1" applyAlignment="1">
      <alignment horizontal="center"/>
    </xf>
    <xf numFmtId="0" fontId="4" fillId="4" borderId="0" xfId="0" applyFont="1" applyFill="1" applyBorder="1"/>
    <xf numFmtId="165" fontId="4" fillId="4" borderId="0" xfId="1" applyFont="1" applyFill="1" applyBorder="1"/>
    <xf numFmtId="0" fontId="3" fillId="2" borderId="4" xfId="0" applyFont="1" applyFill="1" applyBorder="1"/>
    <xf numFmtId="165" fontId="3" fillId="2" borderId="4" xfId="1" applyFont="1" applyFill="1" applyBorder="1"/>
    <xf numFmtId="0" fontId="0" fillId="0" borderId="24" xfId="0" applyBorder="1" applyAlignment="1">
      <alignment horizontal="left" vertical="center" wrapText="1"/>
    </xf>
    <xf numFmtId="0" fontId="3" fillId="2" borderId="44" xfId="0" applyFont="1" applyFill="1" applyBorder="1"/>
    <xf numFmtId="0" fontId="3" fillId="2" borderId="43" xfId="0" applyFont="1" applyFill="1" applyBorder="1"/>
    <xf numFmtId="165" fontId="4" fillId="3" borderId="45" xfId="1" applyFont="1" applyFill="1" applyBorder="1"/>
    <xf numFmtId="165" fontId="4" fillId="3" borderId="46" xfId="1" applyFont="1" applyFill="1" applyBorder="1"/>
    <xf numFmtId="0" fontId="5" fillId="3" borderId="47" xfId="0" applyFont="1" applyFill="1" applyBorder="1"/>
    <xf numFmtId="0" fontId="5" fillId="3" borderId="47" xfId="0" applyFont="1" applyFill="1" applyBorder="1" applyAlignment="1">
      <alignment wrapText="1"/>
    </xf>
    <xf numFmtId="165" fontId="3" fillId="2" borderId="34" xfId="0" applyNumberFormat="1" applyFont="1" applyFill="1" applyBorder="1"/>
    <xf numFmtId="165" fontId="3" fillId="2" borderId="19" xfId="0" applyNumberFormat="1" applyFont="1" applyFill="1" applyBorder="1"/>
    <xf numFmtId="0" fontId="4" fillId="4" borderId="22" xfId="0" applyFont="1" applyFill="1" applyBorder="1"/>
    <xf numFmtId="0" fontId="3" fillId="4" borderId="22" xfId="0" applyFont="1" applyFill="1" applyBorder="1"/>
    <xf numFmtId="43" fontId="3" fillId="4" borderId="12" xfId="0" applyNumberFormat="1" applyFont="1" applyFill="1" applyBorder="1"/>
    <xf numFmtId="0" fontId="0" fillId="4" borderId="24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0" fontId="3" fillId="4" borderId="0" xfId="0" applyFont="1" applyFill="1" applyBorder="1"/>
    <xf numFmtId="0" fontId="3" fillId="4" borderId="0" xfId="0" applyFont="1" applyFill="1"/>
    <xf numFmtId="0" fontId="3" fillId="4" borderId="24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43" fontId="3" fillId="2" borderId="2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76200</xdr:colOff>
      <xdr:row>2</xdr:row>
      <xdr:rowOff>266700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1</xdr:col>
      <xdr:colOff>809625</xdr:colOff>
      <xdr:row>2</xdr:row>
      <xdr:rowOff>304800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4"/>
  <sheetViews>
    <sheetView tabSelected="1" zoomScale="130" zoomScaleNormal="130" workbookViewId="0">
      <selection activeCell="N11" sqref="N11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8.425781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36</v>
      </c>
      <c r="D1" s="125" t="s">
        <v>44</v>
      </c>
      <c r="E1" s="125"/>
      <c r="F1" s="125"/>
      <c r="G1" s="125"/>
      <c r="H1" s="125"/>
      <c r="I1" s="125"/>
      <c r="J1" s="125"/>
      <c r="K1" s="125"/>
    </row>
    <row r="2" spans="2:11" ht="27" x14ac:dyDescent="0.5">
      <c r="D2" s="125" t="s">
        <v>45</v>
      </c>
      <c r="E2" s="125"/>
      <c r="F2" s="125"/>
      <c r="G2" s="125"/>
      <c r="H2" s="125"/>
      <c r="I2" s="125"/>
      <c r="J2" s="125"/>
      <c r="K2" s="125"/>
    </row>
    <row r="3" spans="2:11" ht="27" x14ac:dyDescent="0.5">
      <c r="D3" s="125" t="s">
        <v>73</v>
      </c>
      <c r="E3" s="125"/>
      <c r="F3" s="125"/>
      <c r="G3" s="125"/>
      <c r="H3" s="125"/>
      <c r="I3" s="125"/>
      <c r="J3" s="125"/>
      <c r="K3" s="125"/>
    </row>
    <row r="4" spans="2:11" ht="16.5" x14ac:dyDescent="0.35">
      <c r="J4" s="51"/>
      <c r="K4" s="51"/>
    </row>
    <row r="5" spans="2:11" ht="16.5" x14ac:dyDescent="0.35">
      <c r="J5" s="51"/>
      <c r="K5" s="51"/>
    </row>
    <row r="6" spans="2:11" ht="16.5" x14ac:dyDescent="0.35">
      <c r="G6"/>
      <c r="H6"/>
      <c r="J6" s="51"/>
    </row>
    <row r="7" spans="2:11" ht="17.25" thickBot="1" x14ac:dyDescent="0.4">
      <c r="B7" s="3" t="s">
        <v>25</v>
      </c>
      <c r="C7" s="3"/>
      <c r="J7" s="5"/>
      <c r="K7" s="5"/>
    </row>
    <row r="8" spans="2:11" ht="17.25" thickBot="1" x14ac:dyDescent="0.4">
      <c r="B8" s="6" t="s">
        <v>0</v>
      </c>
      <c r="C8" s="6" t="s">
        <v>47</v>
      </c>
      <c r="D8" s="6" t="s">
        <v>7</v>
      </c>
      <c r="E8" s="7"/>
      <c r="F8" s="7"/>
      <c r="G8" s="6" t="s">
        <v>0</v>
      </c>
      <c r="H8" s="6" t="s">
        <v>47</v>
      </c>
      <c r="I8" s="8" t="s">
        <v>8</v>
      </c>
      <c r="J8" s="9"/>
      <c r="K8" s="10"/>
    </row>
    <row r="9" spans="2:11" ht="17.25" thickBot="1" x14ac:dyDescent="0.4">
      <c r="B9" s="11" t="s">
        <v>1</v>
      </c>
      <c r="C9" s="67" t="s">
        <v>48</v>
      </c>
      <c r="D9" s="12" t="s">
        <v>30</v>
      </c>
      <c r="E9" s="13">
        <v>15000</v>
      </c>
      <c r="F9" s="14"/>
      <c r="G9" s="11" t="s">
        <v>31</v>
      </c>
      <c r="H9" s="67" t="s">
        <v>50</v>
      </c>
      <c r="I9" s="12" t="s">
        <v>70</v>
      </c>
      <c r="J9" s="15">
        <v>15000</v>
      </c>
      <c r="K9" s="16"/>
    </row>
    <row r="10" spans="2:11" ht="16.5" x14ac:dyDescent="0.35">
      <c r="B10" s="20"/>
      <c r="C10" s="23" t="s">
        <v>49</v>
      </c>
      <c r="D10" s="62" t="s">
        <v>69</v>
      </c>
      <c r="E10" s="73">
        <v>500523.76</v>
      </c>
      <c r="F10" s="14"/>
      <c r="G10" s="64"/>
      <c r="H10" s="23"/>
      <c r="I10" s="107" t="s">
        <v>71</v>
      </c>
      <c r="J10" s="73">
        <f>495458.35+4.13-3500+8593.32</f>
        <v>500555.8</v>
      </c>
      <c r="K10" s="16"/>
    </row>
    <row r="11" spans="2:11" ht="17.25" thickBot="1" x14ac:dyDescent="0.4">
      <c r="B11" s="63"/>
      <c r="C11" s="31"/>
      <c r="D11" s="70" t="s">
        <v>51</v>
      </c>
      <c r="E11" s="21">
        <f>SUM(E9:E10)</f>
        <v>515523.76</v>
      </c>
      <c r="F11" s="14"/>
      <c r="G11" s="101"/>
      <c r="H11" s="23"/>
      <c r="I11" s="108" t="s">
        <v>72</v>
      </c>
      <c r="J11" s="92">
        <f>9.54+253101.04-253101+26029-26029</f>
        <v>9.5800000000162981</v>
      </c>
      <c r="K11" s="16"/>
    </row>
    <row r="12" spans="2:11" ht="17.25" thickBot="1" x14ac:dyDescent="0.4">
      <c r="B12" s="63"/>
      <c r="C12" s="23"/>
      <c r="F12" s="18"/>
      <c r="G12" s="57"/>
      <c r="H12" s="24"/>
      <c r="I12" s="26" t="s">
        <v>53</v>
      </c>
      <c r="J12" s="27">
        <f>SUM(J9:J11)</f>
        <v>515565.38</v>
      </c>
      <c r="K12" s="16"/>
    </row>
    <row r="13" spans="2:11" ht="16.5" x14ac:dyDescent="0.35">
      <c r="B13" s="22"/>
      <c r="C13" s="22"/>
      <c r="E13" s="58"/>
      <c r="F13" s="18"/>
      <c r="G13" s="14"/>
      <c r="H13" s="22"/>
      <c r="I13" s="102"/>
      <c r="J13" s="103"/>
      <c r="K13" s="16"/>
    </row>
    <row r="14" spans="2:11" x14ac:dyDescent="0.3">
      <c r="B14" s="22"/>
      <c r="C14" s="22"/>
      <c r="E14" s="58"/>
      <c r="F14" s="18"/>
      <c r="G14" s="14"/>
      <c r="H14" s="22"/>
      <c r="J14" s="58"/>
      <c r="K14" s="16"/>
    </row>
    <row r="15" spans="2:11" x14ac:dyDescent="0.3">
      <c r="B15" s="22"/>
      <c r="C15" s="22"/>
      <c r="F15" s="18"/>
      <c r="G15" s="14"/>
      <c r="H15" s="22"/>
      <c r="I15" s="24"/>
      <c r="J15" s="14"/>
      <c r="K15" s="16"/>
    </row>
    <row r="16" spans="2:11" x14ac:dyDescent="0.3">
      <c r="B16" s="22"/>
      <c r="C16" s="22"/>
      <c r="F16" s="18"/>
      <c r="G16" s="14"/>
      <c r="H16" s="22"/>
      <c r="I16" s="24"/>
      <c r="J16" s="14"/>
      <c r="K16" s="16"/>
    </row>
    <row r="17" spans="2:11" x14ac:dyDescent="0.3">
      <c r="B17" s="22"/>
      <c r="C17" s="22"/>
      <c r="F17" s="18"/>
      <c r="G17" s="14"/>
      <c r="H17" s="22"/>
      <c r="I17" s="24"/>
      <c r="J17" s="14"/>
      <c r="K17" s="16"/>
    </row>
    <row r="18" spans="2:11" x14ac:dyDescent="0.3">
      <c r="B18" s="22"/>
      <c r="C18" s="22"/>
      <c r="D18" s="24"/>
      <c r="E18" s="14"/>
      <c r="F18" s="18"/>
      <c r="G18" s="14"/>
      <c r="H18" s="22"/>
      <c r="I18" s="24"/>
      <c r="J18" s="14"/>
      <c r="K18" s="16"/>
    </row>
    <row r="19" spans="2:11" ht="17.25" thickBot="1" x14ac:dyDescent="0.4">
      <c r="B19" s="23"/>
      <c r="C19" s="23"/>
      <c r="D19" s="24"/>
      <c r="E19" s="18"/>
      <c r="F19" s="25"/>
      <c r="G19" s="14"/>
      <c r="H19" s="22"/>
      <c r="I19" s="24"/>
      <c r="J19" s="18"/>
      <c r="K19" s="16"/>
    </row>
    <row r="20" spans="2:11" ht="17.25" thickBot="1" x14ac:dyDescent="0.4">
      <c r="B20" s="23"/>
      <c r="C20" s="23"/>
      <c r="D20" s="6" t="s">
        <v>10</v>
      </c>
      <c r="E20" s="18"/>
      <c r="F20" s="18"/>
      <c r="G20" s="16"/>
      <c r="H20" s="22"/>
      <c r="I20" s="65"/>
      <c r="J20" s="66"/>
      <c r="K20" s="16"/>
    </row>
    <row r="21" spans="2:11" ht="17.25" thickBot="1" x14ac:dyDescent="0.4">
      <c r="B21" s="8" t="s">
        <v>0</v>
      </c>
      <c r="C21" s="68"/>
      <c r="D21" s="72" t="s">
        <v>55</v>
      </c>
      <c r="E21" s="74"/>
      <c r="F21" s="18"/>
      <c r="G21" s="28"/>
      <c r="H21" s="23"/>
      <c r="I21" s="26" t="s">
        <v>9</v>
      </c>
      <c r="J21" s="27">
        <f>+J12</f>
        <v>515565.38</v>
      </c>
      <c r="K21" s="16"/>
    </row>
    <row r="22" spans="2:11" ht="17.25" thickBot="1" x14ac:dyDescent="0.4">
      <c r="B22" s="8"/>
      <c r="C22" s="85">
        <v>124000</v>
      </c>
      <c r="D22" s="12" t="s">
        <v>56</v>
      </c>
      <c r="E22" s="30">
        <f>'ANEXO 4'!L10</f>
        <v>539324.36</v>
      </c>
      <c r="F22" s="18"/>
      <c r="G22" s="28"/>
      <c r="H22" s="91">
        <v>313000</v>
      </c>
      <c r="I22" s="14"/>
      <c r="J22" s="18"/>
      <c r="K22" s="16"/>
    </row>
    <row r="23" spans="2:11" ht="17.25" thickBot="1" x14ac:dyDescent="0.4">
      <c r="B23" s="29" t="s">
        <v>2</v>
      </c>
      <c r="C23" s="88">
        <v>124111</v>
      </c>
      <c r="D23" s="17" t="s">
        <v>58</v>
      </c>
      <c r="E23" s="32">
        <f>'ANEXO 4'!L11</f>
        <v>96114.02</v>
      </c>
      <c r="F23" s="18"/>
      <c r="G23" s="14"/>
      <c r="H23" s="85">
        <v>313111</v>
      </c>
      <c r="I23" s="6" t="s">
        <v>26</v>
      </c>
      <c r="J23" s="18"/>
      <c r="K23" s="16"/>
    </row>
    <row r="24" spans="2:11" ht="17.25" thickBot="1" x14ac:dyDescent="0.4">
      <c r="B24" s="31"/>
      <c r="C24" s="89">
        <v>124121</v>
      </c>
      <c r="D24" s="17" t="s">
        <v>59</v>
      </c>
      <c r="E24" s="32">
        <f>'ANEXO 4'!L12</f>
        <v>2207121.06</v>
      </c>
      <c r="F24" s="18"/>
      <c r="G24" s="14"/>
      <c r="H24" s="86">
        <v>313121</v>
      </c>
      <c r="I24" s="71" t="s">
        <v>54</v>
      </c>
      <c r="J24" s="74"/>
      <c r="K24" s="33"/>
    </row>
    <row r="25" spans="2:11" ht="16.5" x14ac:dyDescent="0.35">
      <c r="B25" s="31"/>
      <c r="C25" s="89">
        <v>124131</v>
      </c>
      <c r="D25" s="17" t="s">
        <v>57</v>
      </c>
      <c r="E25" s="32">
        <f>'ANEXO 4'!L13</f>
        <v>42051.96</v>
      </c>
      <c r="F25" s="18"/>
      <c r="G25" s="14"/>
      <c r="H25" s="86">
        <v>313131</v>
      </c>
      <c r="I25" s="79" t="s">
        <v>62</v>
      </c>
      <c r="J25" s="30">
        <f>E24</f>
        <v>2207121.06</v>
      </c>
      <c r="K25" s="33"/>
    </row>
    <row r="26" spans="2:11" ht="16.5" x14ac:dyDescent="0.35">
      <c r="B26" s="31"/>
      <c r="C26" s="89">
        <v>124191</v>
      </c>
      <c r="D26" s="17" t="s">
        <v>60</v>
      </c>
      <c r="E26" s="32">
        <f>'ANEXO 4'!L14</f>
        <v>53738.7</v>
      </c>
      <c r="F26" s="18"/>
      <c r="G26" s="14"/>
      <c r="H26" s="86">
        <v>313151</v>
      </c>
      <c r="I26" s="81" t="s">
        <v>63</v>
      </c>
      <c r="J26" s="32">
        <f>E22</f>
        <v>539324.36</v>
      </c>
      <c r="K26" s="34"/>
    </row>
    <row r="27" spans="2:11" ht="16.5" x14ac:dyDescent="0.35">
      <c r="B27" s="31"/>
      <c r="C27" s="89">
        <v>124230</v>
      </c>
      <c r="D27" s="90" t="s">
        <v>61</v>
      </c>
      <c r="E27" s="99">
        <f>'ANEXO 4'!L15</f>
        <v>398260</v>
      </c>
      <c r="F27" s="18"/>
      <c r="G27" s="14"/>
      <c r="H27" s="86">
        <v>313161</v>
      </c>
      <c r="I27" s="81" t="s">
        <v>64</v>
      </c>
      <c r="J27" s="32">
        <f>E25</f>
        <v>42051.96</v>
      </c>
      <c r="K27" s="49"/>
    </row>
    <row r="28" spans="2:11" ht="17.25" thickBot="1" x14ac:dyDescent="0.4">
      <c r="B28" s="31"/>
      <c r="C28" s="89">
        <v>124410</v>
      </c>
      <c r="D28" s="98" t="s">
        <v>66</v>
      </c>
      <c r="E28" s="93">
        <f>'ANEXO 4'!L16</f>
        <v>12687.86</v>
      </c>
      <c r="F28" s="18"/>
      <c r="G28" s="16"/>
      <c r="H28" s="86">
        <v>313171</v>
      </c>
      <c r="I28" s="81" t="s">
        <v>65</v>
      </c>
      <c r="J28" s="32">
        <f>E23</f>
        <v>96114.02</v>
      </c>
      <c r="K28" s="16"/>
    </row>
    <row r="29" spans="2:11" ht="17.25" thickBot="1" x14ac:dyDescent="0.4">
      <c r="B29" s="31"/>
      <c r="C29" s="89">
        <v>125110</v>
      </c>
      <c r="D29" s="19" t="s">
        <v>52</v>
      </c>
      <c r="E29" s="21">
        <f>SUM(E22:E28)</f>
        <v>3349297.96</v>
      </c>
      <c r="F29" s="18"/>
      <c r="G29" s="16"/>
      <c r="H29" s="89">
        <v>313181</v>
      </c>
      <c r="I29" s="81" t="s">
        <v>11</v>
      </c>
      <c r="J29" s="32">
        <f>E27</f>
        <v>398260</v>
      </c>
      <c r="K29" s="16"/>
    </row>
    <row r="30" spans="2:11" ht="16.5" x14ac:dyDescent="0.35">
      <c r="B30" s="23"/>
      <c r="C30" s="31"/>
      <c r="D30" s="24"/>
      <c r="E30" s="18"/>
      <c r="F30" s="25"/>
      <c r="G30" s="16"/>
      <c r="H30" s="22"/>
      <c r="I30" s="94" t="s">
        <v>60</v>
      </c>
      <c r="J30" s="100">
        <f>E26</f>
        <v>53738.7</v>
      </c>
      <c r="K30" s="16"/>
    </row>
    <row r="31" spans="2:11" ht="17.25" thickBot="1" x14ac:dyDescent="0.4">
      <c r="B31" s="23"/>
      <c r="C31" s="23"/>
      <c r="D31" s="24"/>
      <c r="E31" s="18"/>
      <c r="F31" s="18"/>
      <c r="G31" s="16"/>
      <c r="H31" s="22"/>
      <c r="I31" s="98" t="s">
        <v>66</v>
      </c>
      <c r="J31" s="92">
        <f>+E28</f>
        <v>12687.86</v>
      </c>
      <c r="K31" s="16"/>
    </row>
    <row r="32" spans="2:11" ht="17.25" thickBot="1" x14ac:dyDescent="0.4">
      <c r="B32" s="23"/>
      <c r="C32" s="23"/>
      <c r="D32" s="35"/>
      <c r="E32" s="25"/>
      <c r="F32" s="18"/>
      <c r="G32" s="16"/>
      <c r="H32" s="22"/>
      <c r="I32" s="19" t="s">
        <v>68</v>
      </c>
      <c r="J32" s="21">
        <f>SUM(J25:J31)</f>
        <v>3349297.96</v>
      </c>
      <c r="K32" s="16"/>
    </row>
    <row r="33" spans="2:13" ht="16.5" x14ac:dyDescent="0.35">
      <c r="B33" s="23"/>
      <c r="C33" s="22"/>
      <c r="D33" s="24"/>
      <c r="E33" s="18"/>
      <c r="F33" s="18"/>
      <c r="G33" s="16"/>
      <c r="H33" s="24"/>
      <c r="I33" s="14"/>
      <c r="J33" s="18"/>
      <c r="K33" s="16"/>
    </row>
    <row r="34" spans="2:13" ht="17.25" thickBot="1" x14ac:dyDescent="0.4">
      <c r="B34" s="23"/>
      <c r="C34" s="23"/>
      <c r="D34" s="24"/>
      <c r="E34" s="18"/>
      <c r="F34" s="18"/>
      <c r="G34" s="16"/>
      <c r="H34" s="24"/>
      <c r="I34" s="14"/>
      <c r="J34" s="18"/>
      <c r="K34" s="16"/>
    </row>
    <row r="35" spans="2:13" ht="17.25" thickBot="1" x14ac:dyDescent="0.4">
      <c r="B35" s="23"/>
      <c r="C35" s="23"/>
      <c r="D35" s="24"/>
      <c r="E35" s="18"/>
      <c r="F35" s="18"/>
      <c r="G35" s="16"/>
      <c r="H35" s="24"/>
      <c r="I35" s="104" t="s">
        <v>67</v>
      </c>
      <c r="J35" s="105">
        <v>-41.62</v>
      </c>
      <c r="K35" s="16"/>
    </row>
    <row r="36" spans="2:13" ht="17.25" thickBot="1" x14ac:dyDescent="0.4">
      <c r="B36" s="23"/>
      <c r="C36" s="23"/>
      <c r="D36" s="14"/>
      <c r="E36" s="18"/>
      <c r="F36" s="18"/>
      <c r="G36" s="16"/>
      <c r="H36" s="14"/>
      <c r="I36" s="19" t="s">
        <v>12</v>
      </c>
      <c r="J36" s="109">
        <f>+J32+J35</f>
        <v>3349256.34</v>
      </c>
      <c r="K36" s="16"/>
    </row>
    <row r="37" spans="2:13" ht="16.5" x14ac:dyDescent="0.35">
      <c r="B37" s="22"/>
      <c r="C37" s="22"/>
      <c r="D37" s="14"/>
      <c r="E37" s="18"/>
      <c r="F37" s="25"/>
      <c r="G37" s="16"/>
      <c r="H37" s="22"/>
      <c r="I37" s="14"/>
      <c r="J37" s="18"/>
      <c r="K37" s="16"/>
      <c r="M37" s="4">
        <f>+E39-J39</f>
        <v>0</v>
      </c>
    </row>
    <row r="38" spans="2:13" ht="15.75" thickBot="1" x14ac:dyDescent="0.35">
      <c r="B38" s="22"/>
      <c r="C38" s="22"/>
      <c r="D38" s="14"/>
      <c r="E38" s="18"/>
      <c r="F38" s="14"/>
      <c r="G38" s="16"/>
      <c r="H38" s="22"/>
      <c r="I38" s="14"/>
      <c r="J38" s="18"/>
      <c r="K38" s="16"/>
    </row>
    <row r="39" spans="2:13" ht="17.25" thickBot="1" x14ac:dyDescent="0.4">
      <c r="B39" s="69"/>
      <c r="C39" s="69"/>
      <c r="D39" s="111" t="s">
        <v>13</v>
      </c>
      <c r="E39" s="110">
        <f>+E11+E29</f>
        <v>3864821.7199999997</v>
      </c>
      <c r="F39" s="5"/>
      <c r="G39" s="114"/>
      <c r="H39" s="113"/>
      <c r="I39" s="112" t="s">
        <v>14</v>
      </c>
      <c r="J39" s="110">
        <f>+J21+J36</f>
        <v>3864821.7199999997</v>
      </c>
      <c r="K39" s="36"/>
      <c r="L39" s="4">
        <f>+E39-J39</f>
        <v>0</v>
      </c>
    </row>
    <row r="40" spans="2:13" ht="16.5" x14ac:dyDescent="0.35">
      <c r="B40" s="3" t="s">
        <v>32</v>
      </c>
      <c r="C40" s="3"/>
      <c r="G40" s="38"/>
      <c r="H40" s="38"/>
    </row>
    <row r="41" spans="2:13" x14ac:dyDescent="0.3">
      <c r="G41" s="38"/>
      <c r="H41" s="38"/>
      <c r="J41" s="37"/>
    </row>
    <row r="42" spans="2:13" ht="16.5" x14ac:dyDescent="0.35">
      <c r="B42" s="3" t="s">
        <v>33</v>
      </c>
      <c r="C42" s="3"/>
      <c r="E42" s="38"/>
      <c r="G42" s="38"/>
      <c r="H42" s="38"/>
    </row>
    <row r="43" spans="2:13" ht="16.5" x14ac:dyDescent="0.35">
      <c r="B43" s="3" t="s">
        <v>34</v>
      </c>
      <c r="C43" s="3"/>
      <c r="E43" s="38"/>
      <c r="G43" s="38"/>
      <c r="H43" s="38"/>
    </row>
    <row r="44" spans="2:13" ht="16.5" hidden="1" x14ac:dyDescent="0.35">
      <c r="B44" s="3" t="s">
        <v>39</v>
      </c>
      <c r="C44" s="3"/>
      <c r="E44" s="51">
        <f>E56</f>
        <v>40</v>
      </c>
      <c r="G44" s="38"/>
      <c r="H44" s="38"/>
    </row>
    <row r="45" spans="2:13" ht="16.5" hidden="1" x14ac:dyDescent="0.35">
      <c r="B45" s="3" t="s">
        <v>40</v>
      </c>
      <c r="C45" s="3"/>
      <c r="E45" s="38"/>
      <c r="G45" s="38"/>
      <c r="H45" s="38"/>
      <c r="J45" s="51">
        <f>+E44</f>
        <v>40</v>
      </c>
    </row>
    <row r="46" spans="2:13" ht="16.5" x14ac:dyDescent="0.35">
      <c r="E46" s="51">
        <v>40</v>
      </c>
      <c r="G46" s="38"/>
      <c r="H46" s="38"/>
    </row>
    <row r="47" spans="2:13" ht="16.5" x14ac:dyDescent="0.35">
      <c r="E47" s="38"/>
      <c r="G47" s="38"/>
      <c r="H47" s="38"/>
      <c r="J47" s="51">
        <f>+E46</f>
        <v>40</v>
      </c>
    </row>
    <row r="48" spans="2:13" x14ac:dyDescent="0.3">
      <c r="E48" s="38"/>
      <c r="G48" s="38"/>
      <c r="H48" s="38"/>
    </row>
    <row r="49" spans="2:16" x14ac:dyDescent="0.3">
      <c r="B49" s="5"/>
      <c r="C49" s="5"/>
      <c r="E49" s="38"/>
      <c r="F49" s="14"/>
      <c r="P49" s="2" t="s">
        <v>22</v>
      </c>
    </row>
    <row r="50" spans="2:16" ht="16.5" x14ac:dyDescent="0.35">
      <c r="B50" s="3" t="s">
        <v>3</v>
      </c>
      <c r="C50" s="3"/>
      <c r="E50" s="38"/>
      <c r="F50" s="3"/>
      <c r="P50" s="2" t="s">
        <v>22</v>
      </c>
    </row>
    <row r="51" spans="2:16" ht="16.5" x14ac:dyDescent="0.35">
      <c r="B51" s="3"/>
      <c r="C51" s="3"/>
      <c r="D51" s="5"/>
      <c r="E51" s="5"/>
      <c r="F51" s="3"/>
      <c r="P51" s="2" t="s">
        <v>22</v>
      </c>
    </row>
    <row r="52" spans="2:16" ht="16.5" x14ac:dyDescent="0.35">
      <c r="B52" s="3"/>
      <c r="C52" s="3"/>
      <c r="D52" s="3" t="s">
        <v>27</v>
      </c>
      <c r="E52" s="3"/>
      <c r="F52" s="3"/>
      <c r="P52" s="2" t="s">
        <v>28</v>
      </c>
    </row>
    <row r="53" spans="2:16" ht="16.5" x14ac:dyDescent="0.35">
      <c r="B53" s="3"/>
      <c r="C53" s="3"/>
      <c r="D53" s="3" t="s">
        <v>23</v>
      </c>
      <c r="E53" s="3"/>
      <c r="F53" s="3"/>
      <c r="P53" s="2" t="s">
        <v>22</v>
      </c>
    </row>
    <row r="54" spans="2:16" ht="16.5" x14ac:dyDescent="0.35">
      <c r="B54" s="3" t="s">
        <v>35</v>
      </c>
      <c r="C54" s="3"/>
      <c r="D54" s="3"/>
      <c r="E54" s="3"/>
      <c r="P54" s="2" t="s">
        <v>22</v>
      </c>
    </row>
    <row r="55" spans="2:16" ht="16.5" customHeight="1" thickBot="1" x14ac:dyDescent="0.4">
      <c r="B55" s="3"/>
      <c r="C55" s="3"/>
      <c r="D55" s="3"/>
      <c r="E55" s="3"/>
    </row>
    <row r="56" spans="2:16" ht="16.5" x14ac:dyDescent="0.35">
      <c r="D56" s="53" t="s">
        <v>38</v>
      </c>
      <c r="E56" s="54">
        <f>37+3</f>
        <v>40</v>
      </c>
      <c r="F56" s="115"/>
      <c r="G56" s="116"/>
      <c r="H56" s="116"/>
      <c r="I56" s="117"/>
      <c r="P56" s="2" t="s">
        <v>22</v>
      </c>
    </row>
    <row r="57" spans="2:16" ht="30.75" customHeight="1" thickBot="1" x14ac:dyDescent="0.35">
      <c r="D57" s="55"/>
      <c r="E57" s="126" t="s">
        <v>46</v>
      </c>
      <c r="F57" s="126"/>
      <c r="G57" s="126"/>
      <c r="H57" s="126"/>
      <c r="I57" s="119"/>
    </row>
    <row r="58" spans="2:16" ht="15.75" hidden="1" thickBot="1" x14ac:dyDescent="0.35">
      <c r="D58" s="55"/>
      <c r="E58" s="106"/>
      <c r="F58" s="118"/>
      <c r="G58" s="118"/>
      <c r="H58" s="118"/>
      <c r="I58" s="119"/>
      <c r="J58" s="58"/>
    </row>
    <row r="59" spans="2:16" ht="15.75" hidden="1" thickBot="1" x14ac:dyDescent="0.35">
      <c r="E59" s="38"/>
      <c r="F59" s="120"/>
      <c r="G59" s="120"/>
      <c r="H59" s="120"/>
      <c r="I59" s="121"/>
    </row>
    <row r="60" spans="2:16" ht="17.25" hidden="1" thickBot="1" x14ac:dyDescent="0.4">
      <c r="D60" s="53" t="s">
        <v>41</v>
      </c>
      <c r="E60" s="56"/>
      <c r="F60" s="122"/>
      <c r="G60" s="122"/>
      <c r="H60" s="122"/>
      <c r="I60" s="123"/>
    </row>
    <row r="61" spans="2:16" x14ac:dyDescent="0.3">
      <c r="E61" s="38"/>
    </row>
    <row r="62" spans="2:16" x14ac:dyDescent="0.3">
      <c r="E62" s="38"/>
    </row>
    <row r="63" spans="2:16" x14ac:dyDescent="0.3">
      <c r="E63" s="38"/>
    </row>
    <row r="64" spans="2:16" x14ac:dyDescent="0.3">
      <c r="E64" s="38"/>
    </row>
    <row r="65" spans="2:5" x14ac:dyDescent="0.3">
      <c r="E65" s="38"/>
    </row>
    <row r="66" spans="2:5" x14ac:dyDescent="0.3">
      <c r="E66" s="38"/>
    </row>
    <row r="67" spans="2:5" x14ac:dyDescent="0.3">
      <c r="E67" s="38"/>
    </row>
    <row r="68" spans="2:5" x14ac:dyDescent="0.3">
      <c r="E68" s="38"/>
    </row>
    <row r="69" spans="2:5" x14ac:dyDescent="0.3">
      <c r="E69" s="38"/>
    </row>
    <row r="70" spans="2:5" x14ac:dyDescent="0.3">
      <c r="E70" s="38"/>
    </row>
    <row r="71" spans="2:5" x14ac:dyDescent="0.3">
      <c r="E71" s="38"/>
    </row>
    <row r="72" spans="2:5" x14ac:dyDescent="0.3">
      <c r="E72" s="38"/>
    </row>
    <row r="74" spans="2:5" x14ac:dyDescent="0.3">
      <c r="B74"/>
      <c r="C74"/>
    </row>
  </sheetData>
  <mergeCells count="4">
    <mergeCell ref="D1:K1"/>
    <mergeCell ref="D2:K2"/>
    <mergeCell ref="D3:K3"/>
    <mergeCell ref="E57:H57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ignoredErrors>
    <ignoredError sqref="J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N29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25" sqref="I25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1.140625" style="2" customWidth="1"/>
    <col min="4" max="4" width="19.28515625" style="2" customWidth="1"/>
    <col min="5" max="5" width="15.28515625" style="2" bestFit="1" customWidth="1"/>
    <col min="6" max="6" width="19.140625" style="2" customWidth="1"/>
    <col min="7" max="7" width="21.42578125" style="2" customWidth="1"/>
    <col min="8" max="8" width="12.7109375" style="2" bestFit="1" customWidth="1"/>
    <col min="9" max="9" width="27.42578125" style="2" customWidth="1"/>
    <col min="10" max="10" width="10.28515625" style="2" customWidth="1"/>
    <col min="11" max="11" width="13" style="2" customWidth="1"/>
    <col min="12" max="12" width="16.28515625" style="2" bestFit="1" customWidth="1"/>
    <col min="13" max="16384" width="18.140625" style="2"/>
  </cols>
  <sheetData>
    <row r="1" spans="1:14" ht="27" x14ac:dyDescent="0.5">
      <c r="A1" s="14"/>
      <c r="B1" s="14"/>
      <c r="C1" s="128" t="s">
        <v>42</v>
      </c>
      <c r="D1" s="128"/>
      <c r="E1" s="128"/>
      <c r="F1" s="128"/>
      <c r="G1" s="128"/>
      <c r="H1" s="128"/>
      <c r="I1" s="128"/>
      <c r="J1" s="128"/>
      <c r="K1" s="128"/>
      <c r="L1" s="128"/>
    </row>
    <row r="2" spans="1:14" ht="27" x14ac:dyDescent="0.5">
      <c r="A2" s="14"/>
      <c r="B2" s="14"/>
      <c r="C2" s="128" t="s">
        <v>43</v>
      </c>
      <c r="D2" s="128"/>
      <c r="E2" s="128"/>
      <c r="F2" s="128"/>
      <c r="G2" s="128"/>
      <c r="H2" s="128"/>
      <c r="I2" s="128"/>
      <c r="J2" s="128"/>
      <c r="K2" s="128"/>
      <c r="L2" s="128"/>
    </row>
    <row r="3" spans="1:14" ht="27" x14ac:dyDescent="0.5">
      <c r="A3" s="14"/>
      <c r="B3" s="14"/>
      <c r="C3" s="128" t="s">
        <v>74</v>
      </c>
      <c r="D3" s="128"/>
      <c r="E3" s="128"/>
      <c r="F3" s="128"/>
      <c r="G3" s="128"/>
      <c r="H3" s="128"/>
      <c r="I3" s="128"/>
      <c r="J3" s="128"/>
      <c r="K3" s="128"/>
      <c r="L3" s="128"/>
    </row>
    <row r="4" spans="1:14" x14ac:dyDescent="0.3">
      <c r="A4" s="14"/>
      <c r="B4" s="14"/>
      <c r="C4" s="14"/>
      <c r="D4" s="41"/>
      <c r="E4" s="41"/>
      <c r="F4" s="41"/>
      <c r="G4" s="41"/>
      <c r="H4" s="41"/>
      <c r="I4" s="41"/>
      <c r="J4" s="41"/>
      <c r="K4" s="41"/>
      <c r="L4" s="14"/>
    </row>
    <row r="5" spans="1:14" x14ac:dyDescent="0.3">
      <c r="A5" s="14"/>
      <c r="B5" s="14"/>
      <c r="C5" s="14"/>
      <c r="D5" s="41"/>
      <c r="E5" s="41"/>
      <c r="F5" s="41"/>
      <c r="G5" s="41"/>
      <c r="H5" s="41"/>
      <c r="I5" s="41"/>
      <c r="J5" s="41"/>
      <c r="K5" s="41"/>
      <c r="L5" s="14"/>
    </row>
    <row r="6" spans="1:14" x14ac:dyDescent="0.3">
      <c r="A6" s="14"/>
      <c r="B6" s="14"/>
      <c r="C6" s="14"/>
      <c r="D6" s="41"/>
      <c r="E6" s="52"/>
      <c r="F6" s="52"/>
      <c r="G6" s="41"/>
      <c r="H6" s="41"/>
      <c r="I6" s="41"/>
      <c r="J6" s="41"/>
      <c r="K6" s="41"/>
      <c r="L6" s="14"/>
    </row>
    <row r="7" spans="1:14" ht="17.25" thickBot="1" x14ac:dyDescent="0.4">
      <c r="A7" s="14"/>
      <c r="B7" s="14"/>
      <c r="C7" s="48" t="s">
        <v>25</v>
      </c>
      <c r="D7" s="129" t="s">
        <v>37</v>
      </c>
      <c r="E7" s="129"/>
      <c r="F7" s="129"/>
      <c r="G7" s="129"/>
      <c r="H7" s="129"/>
      <c r="I7" s="129"/>
      <c r="J7" s="129"/>
      <c r="K7" s="129"/>
      <c r="L7" s="14"/>
    </row>
    <row r="8" spans="1:14" ht="16.5" x14ac:dyDescent="0.35">
      <c r="B8" s="75" t="s">
        <v>47</v>
      </c>
      <c r="C8" s="76" t="s">
        <v>5</v>
      </c>
      <c r="D8" s="6" t="s">
        <v>18</v>
      </c>
      <c r="E8" s="6" t="s">
        <v>19</v>
      </c>
      <c r="F8" s="6" t="s">
        <v>76</v>
      </c>
      <c r="G8" s="6" t="s">
        <v>4</v>
      </c>
      <c r="H8" s="6" t="s">
        <v>20</v>
      </c>
      <c r="I8" s="6" t="s">
        <v>21</v>
      </c>
      <c r="J8" s="6" t="s">
        <v>15</v>
      </c>
      <c r="K8" s="6" t="s">
        <v>24</v>
      </c>
      <c r="L8" s="6" t="s">
        <v>15</v>
      </c>
    </row>
    <row r="9" spans="1:14" ht="17.25" thickBot="1" x14ac:dyDescent="0.4">
      <c r="B9" s="77"/>
      <c r="C9" s="78"/>
      <c r="D9" s="39" t="s">
        <v>75</v>
      </c>
      <c r="E9" s="39"/>
      <c r="F9" s="39"/>
      <c r="G9" s="39"/>
      <c r="H9" s="39"/>
      <c r="I9" s="39"/>
      <c r="J9" s="39" t="s">
        <v>17</v>
      </c>
      <c r="K9" s="42"/>
      <c r="L9" s="40" t="s">
        <v>16</v>
      </c>
    </row>
    <row r="10" spans="1:14" ht="15" customHeight="1" x14ac:dyDescent="0.35">
      <c r="B10" s="85">
        <v>124111</v>
      </c>
      <c r="C10" s="79" t="s">
        <v>56</v>
      </c>
      <c r="D10" s="80">
        <v>539324.36</v>
      </c>
      <c r="E10" s="43">
        <v>0</v>
      </c>
      <c r="F10" s="43"/>
      <c r="G10" s="30"/>
      <c r="H10" s="43">
        <v>0</v>
      </c>
      <c r="I10" s="44"/>
      <c r="J10" s="12"/>
      <c r="K10" s="43">
        <v>0</v>
      </c>
      <c r="L10" s="30">
        <f t="shared" ref="L10:L15" si="0">+D10+E10-H10+K10</f>
        <v>539324.36</v>
      </c>
      <c r="N10" s="38"/>
    </row>
    <row r="11" spans="1:14" ht="15" customHeight="1" x14ac:dyDescent="0.35">
      <c r="B11" s="86">
        <v>124121</v>
      </c>
      <c r="C11" s="81" t="s">
        <v>58</v>
      </c>
      <c r="D11" s="82">
        <v>92488.02</v>
      </c>
      <c r="E11" s="45">
        <v>4530</v>
      </c>
      <c r="F11" s="45">
        <v>-904</v>
      </c>
      <c r="G11" s="32"/>
      <c r="H11" s="45">
        <v>0</v>
      </c>
      <c r="I11" s="46"/>
      <c r="J11" s="17"/>
      <c r="K11" s="45">
        <v>0</v>
      </c>
      <c r="L11" s="32">
        <f>+D11+E11+F11-H11+K11</f>
        <v>96114.02</v>
      </c>
      <c r="M11" s="37"/>
    </row>
    <row r="12" spans="1:14" ht="15" customHeight="1" x14ac:dyDescent="0.35">
      <c r="B12" s="86">
        <v>124131</v>
      </c>
      <c r="C12" s="81" t="s">
        <v>59</v>
      </c>
      <c r="D12" s="82">
        <v>2210463.02</v>
      </c>
      <c r="E12" s="45">
        <v>0</v>
      </c>
      <c r="F12" s="45">
        <v>-3341.96</v>
      </c>
      <c r="G12" s="32"/>
      <c r="H12" s="45">
        <v>0</v>
      </c>
      <c r="I12" s="46"/>
      <c r="J12" s="17"/>
      <c r="K12" s="45">
        <v>0</v>
      </c>
      <c r="L12" s="32">
        <f>+D12+E12+F12-H12+K12</f>
        <v>2207121.06</v>
      </c>
    </row>
    <row r="13" spans="1:14" ht="15" customHeight="1" x14ac:dyDescent="0.35">
      <c r="B13" s="86">
        <v>124191</v>
      </c>
      <c r="C13" s="81" t="s">
        <v>57</v>
      </c>
      <c r="D13" s="82">
        <v>42051.96</v>
      </c>
      <c r="E13" s="45">
        <v>0</v>
      </c>
      <c r="F13" s="45"/>
      <c r="G13" s="32"/>
      <c r="H13" s="45">
        <v>0</v>
      </c>
      <c r="I13" s="47"/>
      <c r="J13" s="17"/>
      <c r="K13" s="45">
        <v>0</v>
      </c>
      <c r="L13" s="32">
        <f t="shared" si="0"/>
        <v>42051.96</v>
      </c>
    </row>
    <row r="14" spans="1:14" ht="15" customHeight="1" x14ac:dyDescent="0.35">
      <c r="B14" s="86">
        <v>124230</v>
      </c>
      <c r="C14" s="81" t="s">
        <v>60</v>
      </c>
      <c r="D14" s="87">
        <v>53738.7</v>
      </c>
      <c r="E14" s="45"/>
      <c r="F14" s="45"/>
      <c r="G14" s="32"/>
      <c r="H14" s="45"/>
      <c r="I14" s="47"/>
      <c r="J14" s="17"/>
      <c r="K14" s="45"/>
      <c r="L14" s="32">
        <f t="shared" si="0"/>
        <v>53738.7</v>
      </c>
    </row>
    <row r="15" spans="1:14" ht="15" customHeight="1" x14ac:dyDescent="0.35">
      <c r="B15" s="86">
        <v>124410</v>
      </c>
      <c r="C15" s="94" t="s">
        <v>61</v>
      </c>
      <c r="D15" s="87">
        <v>398260</v>
      </c>
      <c r="E15" s="95">
        <v>0</v>
      </c>
      <c r="F15" s="95"/>
      <c r="G15" s="96"/>
      <c r="H15" s="95">
        <v>0</v>
      </c>
      <c r="I15" s="97"/>
      <c r="J15" s="90"/>
      <c r="K15" s="95">
        <v>0</v>
      </c>
      <c r="L15" s="96">
        <f t="shared" si="0"/>
        <v>398260</v>
      </c>
      <c r="N15" s="38"/>
    </row>
    <row r="16" spans="1:14" ht="15" customHeight="1" thickBot="1" x14ac:dyDescent="0.4">
      <c r="B16" s="89">
        <v>125110</v>
      </c>
      <c r="C16" s="98" t="s">
        <v>66</v>
      </c>
      <c r="D16" s="95">
        <v>4267</v>
      </c>
      <c r="E16" s="95">
        <v>8420.86</v>
      </c>
      <c r="F16" s="95"/>
      <c r="G16" s="96"/>
      <c r="H16" s="95">
        <v>0</v>
      </c>
      <c r="I16" s="97"/>
      <c r="J16" s="90"/>
      <c r="K16" s="95">
        <v>0</v>
      </c>
      <c r="L16" s="96">
        <f t="shared" ref="L16" si="1">+D16+E16-H16+K16</f>
        <v>12687.86</v>
      </c>
      <c r="N16" s="38"/>
    </row>
    <row r="17" spans="2:12" ht="15" customHeight="1" thickBot="1" x14ac:dyDescent="0.4">
      <c r="B17" s="69"/>
      <c r="C17" s="83" t="s">
        <v>6</v>
      </c>
      <c r="D17" s="60">
        <f>SUM(D10:D16)</f>
        <v>3340593.06</v>
      </c>
      <c r="E17" s="60">
        <f>SUM(E10:E16)</f>
        <v>12950.86</v>
      </c>
      <c r="F17" s="60">
        <f>SUM(F10:F16)</f>
        <v>-4245.96</v>
      </c>
      <c r="G17" s="60">
        <f>SUM(G10:G15)</f>
        <v>0</v>
      </c>
      <c r="H17" s="60">
        <f>SUM(H10:H15)</f>
        <v>0</v>
      </c>
      <c r="I17" s="60"/>
      <c r="J17" s="59"/>
      <c r="K17" s="60">
        <f>SUM(K10:K15)</f>
        <v>0</v>
      </c>
      <c r="L17" s="61">
        <f>SUM(L10:L16)</f>
        <v>3349297.96</v>
      </c>
    </row>
    <row r="18" spans="2:12" x14ac:dyDescent="0.3">
      <c r="L18" s="38"/>
    </row>
    <row r="19" spans="2:12" ht="15" customHeight="1" x14ac:dyDescent="0.3"/>
    <row r="21" spans="2:12" ht="16.5" x14ac:dyDescent="0.35">
      <c r="C21" s="5"/>
      <c r="D21" s="5"/>
      <c r="E21" s="28"/>
      <c r="F21" s="124"/>
      <c r="G21" s="14"/>
      <c r="H21" s="84"/>
    </row>
    <row r="22" spans="2:12" ht="16.5" x14ac:dyDescent="0.35">
      <c r="C22" s="130" t="s">
        <v>29</v>
      </c>
      <c r="D22" s="130"/>
      <c r="E22" s="28"/>
      <c r="F22" s="124"/>
      <c r="G22" s="14"/>
      <c r="H22" s="84"/>
    </row>
    <row r="23" spans="2:12" ht="16.5" x14ac:dyDescent="0.35">
      <c r="C23" s="127" t="s">
        <v>23</v>
      </c>
      <c r="D23" s="127"/>
      <c r="E23" s="28"/>
      <c r="F23" s="124"/>
      <c r="G23" s="14"/>
      <c r="H23" s="84"/>
    </row>
    <row r="24" spans="2:12" ht="16.5" x14ac:dyDescent="0.35">
      <c r="E24" s="28"/>
      <c r="F24" s="124"/>
      <c r="G24" s="14"/>
      <c r="H24" s="84"/>
    </row>
    <row r="25" spans="2:12" ht="16.5" x14ac:dyDescent="0.35">
      <c r="E25" s="28"/>
      <c r="F25" s="41" t="s">
        <v>77</v>
      </c>
      <c r="G25" s="14"/>
      <c r="H25" s="84"/>
      <c r="J25" s="2" t="s">
        <v>22</v>
      </c>
    </row>
    <row r="26" spans="2:12" x14ac:dyDescent="0.3">
      <c r="J26" s="2" t="s">
        <v>22</v>
      </c>
    </row>
    <row r="27" spans="2:12" x14ac:dyDescent="0.3">
      <c r="J27" s="2" t="s">
        <v>22</v>
      </c>
    </row>
    <row r="28" spans="2:12" x14ac:dyDescent="0.3">
      <c r="J28" s="2" t="s">
        <v>22</v>
      </c>
    </row>
    <row r="29" spans="2:12" x14ac:dyDescent="0.3">
      <c r="J29" s="2" t="s">
        <v>22</v>
      </c>
    </row>
  </sheetData>
  <mergeCells count="6">
    <mergeCell ref="C23:D23"/>
    <mergeCell ref="C1:L1"/>
    <mergeCell ref="C2:L2"/>
    <mergeCell ref="C3:L3"/>
    <mergeCell ref="D7:K7"/>
    <mergeCell ref="C22:D22"/>
  </mergeCells>
  <phoneticPr fontId="0" type="noConversion"/>
  <pageMargins left="0.98425196850393704" right="0.19685039370078741" top="0.62992125984251968" bottom="0.98425196850393704" header="0" footer="0"/>
  <pageSetup scale="51" orientation="landscape" horizontalDpi="4294967292" r:id="rId1"/>
  <headerFooter alignWithMargins="0"/>
  <ignoredErrors>
    <ignoredError sqref="K17 H1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>
      <selection activeCell="A2" sqref="A2:H7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0"/>
      <c r="C7" s="50"/>
      <c r="D7" s="50"/>
      <c r="E7" s="50"/>
      <c r="F7" s="50"/>
      <c r="G7" s="50"/>
      <c r="H7" s="50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2015-08-28T19:54:16Z</cp:lastPrinted>
  <dcterms:created xsi:type="dcterms:W3CDTF">1998-08-25T22:59:10Z</dcterms:created>
  <dcterms:modified xsi:type="dcterms:W3CDTF">2016-05-27T17:17:27Z</dcterms:modified>
</cp:coreProperties>
</file>