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externalReferences>
    <externalReference r:id="rId11"/>
  </externalReference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C29" i="10" l="1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C16" i="9"/>
  <c r="D15" i="9"/>
  <c r="D14" i="9"/>
  <c r="D13" i="9"/>
  <c r="D12" i="9"/>
  <c r="D11" i="9"/>
  <c r="D10" i="9"/>
  <c r="D9" i="9"/>
  <c r="D16" i="9" s="1"/>
  <c r="D20" i="11"/>
  <c r="D19" i="11"/>
  <c r="D18" i="11"/>
  <c r="C17" i="11"/>
  <c r="D17" i="11" s="1"/>
  <c r="C16" i="11"/>
  <c r="D16" i="11" s="1"/>
  <c r="C15" i="11"/>
  <c r="D15" i="11" s="1"/>
  <c r="C14" i="11"/>
  <c r="D14" i="11" s="1"/>
  <c r="C13" i="11"/>
  <c r="D13" i="11" s="1"/>
  <c r="C12" i="11"/>
  <c r="D12" i="11" s="1"/>
  <c r="D11" i="11"/>
  <c r="D10" i="11"/>
  <c r="C9" i="11"/>
  <c r="D9" i="11" s="1"/>
  <c r="D11" i="12"/>
  <c r="C10" i="12"/>
  <c r="C12" i="12" s="1"/>
  <c r="D9" i="12"/>
  <c r="D22" i="2"/>
  <c r="C22" i="2"/>
  <c r="C21" i="2"/>
  <c r="D21" i="2" s="1"/>
  <c r="C20" i="2"/>
  <c r="D20" i="2" s="1"/>
  <c r="C19" i="2"/>
  <c r="D19" i="2" s="1"/>
  <c r="C18" i="2"/>
  <c r="E17" i="2"/>
  <c r="C17" i="2"/>
  <c r="C16" i="2"/>
  <c r="C11" i="2"/>
  <c r="D11" i="2" s="1"/>
  <c r="D12" i="2" s="1"/>
  <c r="E10" i="2"/>
  <c r="D10" i="2"/>
  <c r="D17" i="2" s="1"/>
  <c r="C23" i="2" l="1"/>
  <c r="C12" i="2"/>
  <c r="D29" i="10"/>
  <c r="D21" i="11"/>
  <c r="C21" i="11"/>
  <c r="D10" i="12"/>
  <c r="D12" i="12" s="1"/>
  <c r="C26" i="2"/>
  <c r="E12" i="2"/>
  <c r="E11" i="2"/>
  <c r="D18" i="2"/>
  <c r="D23" i="2" l="1"/>
  <c r="O12" i="8"/>
  <c r="O9" i="17"/>
  <c r="O10" i="17" s="1"/>
  <c r="C19" i="8"/>
  <c r="D19" i="8"/>
  <c r="E19" i="8"/>
  <c r="F19" i="8"/>
  <c r="G19" i="8"/>
  <c r="H19" i="8"/>
  <c r="I19" i="8"/>
  <c r="J19" i="8"/>
  <c r="K19" i="8"/>
  <c r="L19" i="8"/>
  <c r="M19" i="8"/>
  <c r="N19" i="8"/>
  <c r="N10" i="17"/>
  <c r="M10" i="17"/>
  <c r="L10" i="17"/>
  <c r="K10" i="17"/>
  <c r="J10" i="17"/>
  <c r="I10" i="17"/>
  <c r="H10" i="17"/>
  <c r="G10" i="17"/>
  <c r="F10" i="17"/>
  <c r="E10" i="17"/>
  <c r="D10" i="17"/>
  <c r="C10" i="17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O18" i="8"/>
  <c r="O16" i="8"/>
  <c r="D9" i="8"/>
  <c r="E9" i="8" s="1"/>
  <c r="F9" i="8" s="1"/>
  <c r="G9" i="8" s="1"/>
  <c r="H9" i="8" s="1"/>
  <c r="I9" i="8" s="1"/>
  <c r="J9" i="8" s="1"/>
  <c r="O11" i="8"/>
  <c r="O19" i="8"/>
  <c r="O14" i="8"/>
  <c r="O15" i="8"/>
  <c r="O13" i="8"/>
  <c r="O17" i="8"/>
  <c r="O10" i="8"/>
  <c r="E23" i="2" l="1"/>
  <c r="E26" i="2" s="1"/>
  <c r="D26" i="2"/>
  <c r="E22" i="2"/>
  <c r="E21" i="2"/>
  <c r="E19" i="2"/>
  <c r="E20" i="2"/>
  <c r="E18" i="2"/>
  <c r="K9" i="8"/>
  <c r="M9" i="8"/>
  <c r="N9" i="8" l="1"/>
  <c r="O9" i="8" s="1"/>
  <c r="L9" i="8"/>
</calcChain>
</file>

<file path=xl/sharedStrings.xml><?xml version="1.0" encoding="utf-8"?>
<sst xmlns="http://schemas.openxmlformats.org/spreadsheetml/2006/main" count="189" uniqueCount="115">
  <si>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</si>
  <si>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</si>
  <si>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</si>
  <si>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</si>
  <si>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</si>
  <si>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</si>
  <si>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</si>
  <si>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</si>
  <si>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</si>
  <si>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</si>
  <si>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</si>
  <si>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</si>
  <si>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</si>
  <si>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</si>
  <si>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</si>
  <si>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</si>
  <si>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</si>
  <si>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</si>
  <si>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</si>
  <si>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</si>
  <si>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</si>
  <si>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</si>
  <si>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</si>
  <si>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</si>
  <si>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</si>
  <si>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</si>
  <si>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</si>
  <si>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</si>
  <si>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</si>
  <si>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</si>
  <si>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</si>
  <si>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</si>
  <si>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</si>
  <si>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</si>
  <si>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</si>
  <si>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</si>
  <si>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</si>
  <si>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</si>
  <si>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</si>
  <si>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</si>
  <si>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</si>
  <si>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</si>
  <si>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</si>
  <si>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</si>
  <si>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</si>
  <si>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</si>
  <si>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</si>
  <si>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</si>
  <si>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</si>
  <si>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</si>
  <si>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</si>
  <si>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</si>
  <si>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</si>
  <si>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</si>
  <si>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</si>
  <si>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</si>
  <si>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</si>
  <si>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</si>
  <si>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</si>
  <si>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</si>
  <si>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</si>
  <si>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</si>
  <si>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</si>
  <si>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</si>
  <si>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</si>
  <si>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</si>
  <si>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</si>
  <si>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</si>
  <si>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</si>
  <si>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</si>
  <si>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</si>
  <si>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INDEMNIZACIÓN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</si>
  <si>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</si>
  <si>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</si>
  <si>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</si>
  <si>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</si>
  <si>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</si>
  <si>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</si>
  <si>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4-2-1-0-0-0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</si>
  <si>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</si>
  <si>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</si>
  <si>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</si>
  <si>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</si>
  <si>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</si>
  <si>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</si>
  <si>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</si>
  <si>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</si>
  <si>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</si>
  <si>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</si>
  <si>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</si>
  <si>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</si>
  <si>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</si>
  <si>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</si>
  <si>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</si>
  <si>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 xml:space="preserve">     DEL 01 AL 31 DE ENERO DE 2015</t>
  </si>
  <si>
    <t xml:space="preserve">      DEL 01 AL 31 DE ENERO DE 2015</t>
  </si>
  <si>
    <t xml:space="preserve">        DEL 01 AL 31  DE ENERO DE 2015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</si>
  <si>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</si>
  <si>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</si>
  <si>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</si>
  <si>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</si>
  <si>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</si>
  <si>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</si>
  <si>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</si>
  <si>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</si>
  <si>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</si>
  <si>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</si>
  <si>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</si>
  <si>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</si>
  <si>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TAXIS, CAMIONES Y ESTACIONAMIETNO</t>
  </si>
  <si>
    <t>ATENCION A FUNCIONARIOS Y EMPLEADOS</t>
  </si>
  <si>
    <t>SEGURO GTOS. MEDICOS MAYORES</t>
  </si>
  <si>
    <t xml:space="preserve">    DEL 01 AL 31 DE DICIEMBRE DE 2015</t>
  </si>
  <si>
    <t xml:space="preserve">    DEL 01 AL 31 DE ENERO DE 2015</t>
  </si>
  <si>
    <t>MTTO. VECHIC.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</si>
</sst>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_ ;\-#,##0\ "/>
    <numFmt numFmtId="167" formatCode="#,##0.00\ _€"/>
  </numFmts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3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Calibri"/>
      <family val="2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5" fontId="3" fillId="3" borderId="7" xfId="0" applyNumberFormat="1" applyFont="1" applyFill="1" applyBorder="1"/>
    <xf numFmtId="165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5" fillId="2" borderId="10" xfId="1" applyFont="1" applyFill="1" applyBorder="1"/>
    <xf numFmtId="165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5" fontId="3" fillId="3" borderId="7" xfId="1" applyFont="1" applyFill="1" applyBorder="1" applyAlignment="1">
      <alignment horizontal="center"/>
    </xf>
    <xf numFmtId="165" fontId="5" fillId="2" borderId="12" xfId="1" applyFont="1" applyFill="1" applyBorder="1"/>
    <xf numFmtId="165" fontId="5" fillId="2" borderId="13" xfId="1" applyFont="1" applyFill="1" applyBorder="1"/>
    <xf numFmtId="165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5" fontId="5" fillId="2" borderId="15" xfId="1" applyFont="1" applyFill="1" applyBorder="1"/>
    <xf numFmtId="165" fontId="5" fillId="2" borderId="16" xfId="1" applyFont="1" applyFill="1" applyBorder="1"/>
    <xf numFmtId="10" fontId="5" fillId="2" borderId="12" xfId="2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5" fontId="5" fillId="2" borderId="10" xfId="0" applyNumberFormat="1" applyFont="1" applyFill="1" applyBorder="1"/>
    <xf numFmtId="10" fontId="5" fillId="2" borderId="10" xfId="2" applyNumberFormat="1" applyFont="1" applyFill="1" applyBorder="1"/>
    <xf numFmtId="43" fontId="5" fillId="2" borderId="0" xfId="0" applyNumberFormat="1" applyFont="1" applyFill="1"/>
    <xf numFmtId="165" fontId="5" fillId="2" borderId="0" xfId="0" applyNumberFormat="1" applyFont="1" applyFill="1"/>
    <xf numFmtId="165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5" fontId="5" fillId="2" borderId="21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5" fontId="3" fillId="3" borderId="31" xfId="1" applyFont="1" applyFill="1" applyBorder="1"/>
    <xf numFmtId="166" fontId="5" fillId="2" borderId="0" xfId="0" applyNumberFormat="1" applyFont="1" applyFill="1"/>
    <xf numFmtId="0" fontId="5" fillId="2" borderId="32" xfId="0" applyFont="1" applyFill="1" applyBorder="1"/>
    <xf numFmtId="9" fontId="3" fillId="2" borderId="0" xfId="2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7" fontId="5" fillId="2" borderId="0" xfId="0" applyNumberFormat="1" applyFont="1" applyFill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10" fontId="5" fillId="2" borderId="0" xfId="2" applyNumberFormat="1" applyFont="1" applyFill="1"/>
    <xf numFmtId="0" fontId="5" fillId="3" borderId="33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5" fontId="3" fillId="3" borderId="34" xfId="1" applyFont="1" applyFill="1" applyBorder="1"/>
    <xf numFmtId="165" fontId="5" fillId="2" borderId="12" xfId="0" applyNumberFormat="1" applyFont="1" applyFill="1" applyBorder="1"/>
    <xf numFmtId="165" fontId="5" fillId="2" borderId="11" xfId="0" applyNumberFormat="1" applyFont="1" applyFill="1" applyBorder="1"/>
    <xf numFmtId="10" fontId="3" fillId="3" borderId="31" xfId="2" applyNumberFormat="1" applyFont="1" applyFill="1" applyBorder="1"/>
    <xf numFmtId="10" fontId="5" fillId="2" borderId="11" xfId="2" applyNumberFormat="1" applyFont="1" applyFill="1" applyBorder="1"/>
    <xf numFmtId="0" fontId="3" fillId="3" borderId="33" xfId="0" applyFont="1" applyFill="1" applyBorder="1" applyAlignment="1">
      <alignment horizontal="center"/>
    </xf>
    <xf numFmtId="0" fontId="5" fillId="2" borderId="16" xfId="0" applyFont="1" applyFill="1" applyBorder="1"/>
    <xf numFmtId="0" fontId="2" fillId="2" borderId="0" xfId="0" applyFont="1" applyFill="1" applyBorder="1"/>
    <xf numFmtId="165" fontId="5" fillId="2" borderId="35" xfId="1" applyFont="1" applyFill="1" applyBorder="1"/>
    <xf numFmtId="0" fontId="3" fillId="2" borderId="0" xfId="0" applyFont="1" applyFill="1" applyAlignment="1">
      <alignment horizontal="center"/>
    </xf>
    <xf numFmtId="0" fontId="5" fillId="2" borderId="36" xfId="0" applyFont="1" applyFill="1" applyBorder="1"/>
    <xf numFmtId="165" fontId="5" fillId="2" borderId="7" xfId="1" applyFont="1" applyFill="1" applyBorder="1"/>
    <xf numFmtId="165" fontId="5" fillId="2" borderId="37" xfId="1" applyFont="1" applyFill="1" applyBorder="1"/>
    <xf numFmtId="165" fontId="5" fillId="4" borderId="37" xfId="1" applyFont="1" applyFill="1" applyBorder="1"/>
    <xf numFmtId="165" fontId="5" fillId="4" borderId="7" xfId="1" applyFont="1" applyFill="1" applyBorder="1"/>
    <xf numFmtId="165" fontId="5" fillId="2" borderId="38" xfId="1" applyFont="1" applyFill="1" applyBorder="1"/>
    <xf numFmtId="165" fontId="5" fillId="2" borderId="5" xfId="1" applyFont="1" applyFill="1" applyBorder="1"/>
    <xf numFmtId="0" fontId="14" fillId="5" borderId="7" xfId="0" applyFont="1" applyFill="1" applyBorder="1" applyAlignment="1">
      <alignment horizontal="center"/>
    </xf>
    <xf numFmtId="165" fontId="14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5" fontId="3" fillId="5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/>
    <xf numFmtId="165" fontId="5" fillId="2" borderId="7" xfId="0" applyNumberFormat="1" applyFont="1" applyFill="1" applyBorder="1"/>
    <xf numFmtId="10" fontId="5" fillId="2" borderId="7" xfId="2" applyNumberFormat="1" applyFont="1" applyFill="1" applyBorder="1"/>
    <xf numFmtId="0" fontId="16" fillId="2" borderId="0" xfId="0" applyFont="1" applyFill="1"/>
    <xf numFmtId="0" fontId="5" fillId="4" borderId="32" xfId="0" applyFont="1" applyFill="1" applyBorder="1"/>
    <xf numFmtId="43" fontId="0" fillId="4" borderId="0" xfId="0" applyNumberFormat="1" applyFill="1"/>
    <xf numFmtId="0" fontId="3" fillId="4" borderId="0" xfId="0" applyFont="1" applyFill="1" applyBorder="1" applyAlignment="1">
      <alignment horizontal="center"/>
    </xf>
    <xf numFmtId="165" fontId="3" fillId="4" borderId="0" xfId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133350</xdr:colOff>
      <xdr:row>2</xdr:row>
      <xdr:rowOff>295275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31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 DE ENERO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ENERO,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/Documentos/OM/KarlaMV/OFICIALIA%20MAYOR/A&#241;o%202015/Contabilidad%20(Edos.%20Financieros)/Ejercicio%202015/6.%20Edos.%20Financieros%20JUN%2015/2.%20ESTADO_DE_RESULTADOS_JUN%2015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DE RES."/>
      <sheetName val=" PARTIC. Y APORTACIO"/>
      <sheetName val="SERV. PERSONALES"/>
      <sheetName val="MATER. Y SUMINIS."/>
      <sheetName val="SERV. GENERALES"/>
      <sheetName val="PENSIONES Y JUBIL."/>
      <sheetName val="BIENES MUEBLES"/>
      <sheetName val="ANEXOS"/>
      <sheetName val="CONTENIDO"/>
      <sheetName val="LOGOTIPO"/>
    </sheetNames>
    <sheetDataSet>
      <sheetData sheetId="0"/>
      <sheetData sheetId="1">
        <row r="12">
          <cell r="C12">
            <v>1448604.48</v>
          </cell>
        </row>
      </sheetData>
      <sheetData sheetId="2">
        <row r="24">
          <cell r="C24">
            <v>1295883.52</v>
          </cell>
        </row>
      </sheetData>
      <sheetData sheetId="3">
        <row r="19">
          <cell r="C19">
            <v>25324.239999999998</v>
          </cell>
        </row>
      </sheetData>
      <sheetData sheetId="4">
        <row r="44">
          <cell r="C44">
            <v>33880.719999999994</v>
          </cell>
        </row>
      </sheetData>
      <sheetData sheetId="5">
        <row r="10">
          <cell r="C10">
            <v>93516</v>
          </cell>
        </row>
      </sheetData>
      <sheetData sheetId="6">
        <row r="19">
          <cell r="C19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51"/>
  <sheetViews>
    <sheetView tabSelected="1" workbookViewId="0">
      <selection activeCell="I15" sqref="I15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3" width="14.42578125" style="23" customWidth="1"/>
    <col min="4" max="4" width="15.5703125" style="23" bestFit="1" customWidth="1"/>
    <col min="5" max="5" width="13.85546875" style="23" bestFit="1" customWidth="1"/>
    <col min="6" max="6" width="13.140625" style="23" bestFit="1" customWidth="1"/>
    <col min="7" max="7" width="13.42578125" style="23" bestFit="1" customWidth="1"/>
    <col min="8" max="16384" width="11.42578125" style="23"/>
  </cols>
  <sheetData>
    <row r="1" spans="1:13" ht="24.75" x14ac:dyDescent="0.5">
      <c r="B1" s="105" t="s">
        <v>70</v>
      </c>
      <c r="C1" s="105"/>
      <c r="D1" s="105"/>
      <c r="E1" s="105"/>
    </row>
    <row r="2" spans="1:13" ht="24.75" x14ac:dyDescent="0.5">
      <c r="B2" s="105" t="s">
        <v>61</v>
      </c>
      <c r="C2" s="105"/>
      <c r="D2" s="105"/>
      <c r="E2" s="105"/>
    </row>
    <row r="3" spans="1:13" ht="24.75" x14ac:dyDescent="0.5">
      <c r="B3" s="105" t="s">
        <v>94</v>
      </c>
      <c r="C3" s="105"/>
      <c r="D3" s="105"/>
      <c r="E3" s="105"/>
      <c r="I3" s="40"/>
    </row>
    <row r="4" spans="1:13" ht="27" x14ac:dyDescent="0.5">
      <c r="B4" s="106"/>
      <c r="C4" s="106"/>
      <c r="D4" s="106"/>
      <c r="F4"/>
      <c r="I4" s="40"/>
    </row>
    <row r="5" spans="1:13" x14ac:dyDescent="0.25">
      <c r="D5" s="64"/>
      <c r="I5" s="40"/>
    </row>
    <row r="6" spans="1:13" x14ac:dyDescent="0.25">
      <c r="H6" s="63"/>
      <c r="I6" s="40"/>
    </row>
    <row r="8" spans="1:13" ht="15.75" thickBot="1" x14ac:dyDescent="0.3">
      <c r="A8" s="1" t="s">
        <v>4</v>
      </c>
    </row>
    <row r="9" spans="1:13" x14ac:dyDescent="0.25">
      <c r="A9" s="2" t="s">
        <v>77</v>
      </c>
      <c r="B9" s="2" t="s">
        <v>4</v>
      </c>
      <c r="C9" s="2" t="s">
        <v>29</v>
      </c>
      <c r="D9" s="2" t="s">
        <v>12</v>
      </c>
      <c r="E9" s="4" t="s">
        <v>5</v>
      </c>
    </row>
    <row r="10" spans="1:13" ht="15.75" thickBot="1" x14ac:dyDescent="0.3">
      <c r="A10" s="5"/>
      <c r="B10" s="5"/>
      <c r="C10" s="6">
        <v>2015</v>
      </c>
      <c r="D10" s="6">
        <f>+C10</f>
        <v>2015</v>
      </c>
      <c r="E10" s="8" t="str">
        <f>$D$9</f>
        <v>ACUMULADO</v>
      </c>
    </row>
    <row r="11" spans="1:13" ht="15.75" thickBot="1" x14ac:dyDescent="0.3">
      <c r="A11" s="96" t="s">
        <v>78</v>
      </c>
      <c r="B11" s="97" t="s">
        <v>79</v>
      </c>
      <c r="C11" s="98">
        <f>'[1] PARTIC. Y APORTACIO'!C12</f>
        <v>1448604.48</v>
      </c>
      <c r="D11" s="86">
        <f>SUM(C11:C11)</f>
        <v>1448604.48</v>
      </c>
      <c r="E11" s="99">
        <f>D11/$D$12</f>
        <v>1</v>
      </c>
      <c r="M11" s="23" t="s">
        <v>53</v>
      </c>
    </row>
    <row r="12" spans="1:13" ht="15.75" thickBot="1" x14ac:dyDescent="0.3">
      <c r="A12" s="80"/>
      <c r="B12" s="72" t="s">
        <v>10</v>
      </c>
      <c r="C12" s="59">
        <f t="shared" ref="C12:D12" si="0">SUM(C11:C11)</f>
        <v>1448604.48</v>
      </c>
      <c r="D12" s="59">
        <f t="shared" si="0"/>
        <v>1448604.48</v>
      </c>
      <c r="E12" s="78">
        <f>D12/$D$12</f>
        <v>1</v>
      </c>
    </row>
    <row r="13" spans="1:13" x14ac:dyDescent="0.25">
      <c r="A13" s="25"/>
      <c r="B13" s="1"/>
      <c r="C13" s="1"/>
      <c r="D13" s="35"/>
    </row>
    <row r="14" spans="1:13" x14ac:dyDescent="0.25">
      <c r="A14" s="25"/>
      <c r="B14" s="1"/>
      <c r="C14" s="1"/>
    </row>
    <row r="15" spans="1:13" ht="15.75" thickBot="1" x14ac:dyDescent="0.3">
      <c r="A15" s="1" t="s">
        <v>6</v>
      </c>
    </row>
    <row r="16" spans="1:13" x14ac:dyDescent="0.25">
      <c r="A16" s="2" t="s">
        <v>77</v>
      </c>
      <c r="B16" s="2" t="s">
        <v>6</v>
      </c>
      <c r="C16" s="2" t="str">
        <f>C9</f>
        <v xml:space="preserve">ENERO </v>
      </c>
      <c r="D16" s="2" t="s">
        <v>12</v>
      </c>
      <c r="E16" s="2" t="s">
        <v>5</v>
      </c>
    </row>
    <row r="17" spans="1:7" ht="15.75" thickBot="1" x14ac:dyDescent="0.3">
      <c r="A17" s="5"/>
      <c r="B17" s="5"/>
      <c r="C17" s="6">
        <f>C10</f>
        <v>2015</v>
      </c>
      <c r="D17" s="6">
        <f>+D10</f>
        <v>2015</v>
      </c>
      <c r="E17" s="6" t="str">
        <f>$D$9</f>
        <v>ACUMULADO</v>
      </c>
      <c r="F17" s="36"/>
      <c r="G17" s="36"/>
    </row>
    <row r="18" spans="1:7" x14ac:dyDescent="0.25">
      <c r="A18" s="26" t="s">
        <v>89</v>
      </c>
      <c r="B18" s="27" t="s">
        <v>7</v>
      </c>
      <c r="C18" s="76">
        <f>'[1]SERV. PERSONALES'!C24</f>
        <v>1295883.52</v>
      </c>
      <c r="D18" s="18">
        <f>SUM(C18:C18)</f>
        <v>1295883.52</v>
      </c>
      <c r="E18" s="30">
        <f t="shared" ref="E18:E23" si="1">D18/$D$23</f>
        <v>0.89457373485411285</v>
      </c>
      <c r="F18" s="36"/>
    </row>
    <row r="19" spans="1:7" x14ac:dyDescent="0.25">
      <c r="A19" s="31" t="s">
        <v>90</v>
      </c>
      <c r="B19" s="32" t="s">
        <v>9</v>
      </c>
      <c r="C19" s="33">
        <f>'[1]MATER. Y SUMINIS.'!C19</f>
        <v>25324.239999999998</v>
      </c>
      <c r="D19" s="14">
        <f>SUM(C19:C19)</f>
        <v>25324.239999999998</v>
      </c>
      <c r="E19" s="34">
        <f t="shared" si="1"/>
        <v>1.7481818087432672E-2</v>
      </c>
      <c r="F19" s="36"/>
    </row>
    <row r="20" spans="1:7" x14ac:dyDescent="0.25">
      <c r="A20" s="31" t="s">
        <v>91</v>
      </c>
      <c r="B20" s="32" t="s">
        <v>8</v>
      </c>
      <c r="C20" s="33">
        <f>'[1]SERV. GENERALES'!C44</f>
        <v>33880.719999999994</v>
      </c>
      <c r="D20" s="14">
        <f>SUM(C20:C20)</f>
        <v>33880.719999999994</v>
      </c>
      <c r="E20" s="34">
        <f t="shared" si="1"/>
        <v>2.338852355337186E-2</v>
      </c>
      <c r="F20" s="36"/>
      <c r="G20" s="35"/>
    </row>
    <row r="21" spans="1:7" x14ac:dyDescent="0.25">
      <c r="A21" s="31" t="s">
        <v>92</v>
      </c>
      <c r="B21" s="32" t="s">
        <v>87</v>
      </c>
      <c r="C21" s="33">
        <f>'[1]PENSIONES Y JUBIL.'!C10</f>
        <v>93516</v>
      </c>
      <c r="D21" s="14">
        <f>SUM(C21:C21)</f>
        <v>93516</v>
      </c>
      <c r="E21" s="34">
        <f t="shared" si="1"/>
        <v>6.455592350508263E-2</v>
      </c>
      <c r="F21" s="36"/>
    </row>
    <row r="22" spans="1:7" ht="15.75" thickBot="1" x14ac:dyDescent="0.3">
      <c r="A22" s="73" t="s">
        <v>84</v>
      </c>
      <c r="B22" s="74" t="s">
        <v>88</v>
      </c>
      <c r="C22" s="77">
        <f>'[1]BIENES MUEBLES'!C19</f>
        <v>0</v>
      </c>
      <c r="D22" s="15">
        <f>SUM(C22:C22)</f>
        <v>0</v>
      </c>
      <c r="E22" s="79">
        <f t="shared" si="1"/>
        <v>0</v>
      </c>
    </row>
    <row r="23" spans="1:7" ht="15.75" thickBot="1" x14ac:dyDescent="0.3">
      <c r="A23" s="71"/>
      <c r="B23" s="72" t="s">
        <v>11</v>
      </c>
      <c r="C23" s="75">
        <f>SUM(C18:C22)</f>
        <v>1448604.48</v>
      </c>
      <c r="D23" s="59">
        <f>SUM(D18:D22)</f>
        <v>1448604.48</v>
      </c>
      <c r="E23" s="78">
        <f t="shared" si="1"/>
        <v>1</v>
      </c>
      <c r="F23" s="36"/>
      <c r="G23" s="70"/>
    </row>
    <row r="24" spans="1:7" x14ac:dyDescent="0.25">
      <c r="D24" s="36"/>
      <c r="G24" s="60"/>
    </row>
    <row r="25" spans="1:7" ht="15.75" thickBot="1" x14ac:dyDescent="0.3">
      <c r="D25" s="23" t="s">
        <v>60</v>
      </c>
    </row>
    <row r="26" spans="1:7" ht="15.75" thickBot="1" x14ac:dyDescent="0.3">
      <c r="B26" s="9" t="s">
        <v>13</v>
      </c>
      <c r="C26" s="10">
        <f>C12-C23</f>
        <v>0</v>
      </c>
      <c r="D26" s="11">
        <f>+D12-D23</f>
        <v>0</v>
      </c>
      <c r="E26" s="10">
        <f>E12-E23</f>
        <v>0</v>
      </c>
    </row>
    <row r="27" spans="1:7" x14ac:dyDescent="0.25">
      <c r="D27" s="36"/>
    </row>
    <row r="28" spans="1:7" x14ac:dyDescent="0.25">
      <c r="D28" s="36"/>
    </row>
    <row r="30" spans="1:7" x14ac:dyDescent="0.25">
      <c r="B30" s="39"/>
      <c r="C30" s="39"/>
    </row>
    <row r="31" spans="1:7" x14ac:dyDescent="0.25">
      <c r="A31" s="1" t="s">
        <v>0</v>
      </c>
      <c r="B31" s="1" t="s">
        <v>74</v>
      </c>
      <c r="C31" s="1"/>
    </row>
    <row r="32" spans="1:7" x14ac:dyDescent="0.25">
      <c r="A32" s="1"/>
      <c r="B32" s="1" t="s">
        <v>75</v>
      </c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41"/>
      <c r="B35" s="41"/>
      <c r="C35" s="1"/>
    </row>
    <row r="36" spans="1:3" x14ac:dyDescent="0.25">
      <c r="A36" s="41"/>
      <c r="B36" s="41"/>
      <c r="C36" s="41"/>
    </row>
    <row r="37" spans="1:3" x14ac:dyDescent="0.25">
      <c r="A37" s="41"/>
      <c r="B37" s="41"/>
      <c r="C37" s="41"/>
    </row>
    <row r="38" spans="1:3" x14ac:dyDescent="0.25">
      <c r="A38" s="41"/>
      <c r="B38" s="41"/>
      <c r="C38" s="1"/>
    </row>
    <row r="51" spans="2:2" x14ac:dyDescent="0.25">
      <c r="B51"/>
    </row>
  </sheetData>
  <mergeCells count="4">
    <mergeCell ref="B1:E1"/>
    <mergeCell ref="B2:E2"/>
    <mergeCell ref="B3:E3"/>
    <mergeCell ref="B4:D4"/>
  </mergeCells>
  <phoneticPr fontId="0" type="noConversion"/>
  <pageMargins left="0.98425196850393704" right="0.19685039370078741" top="0.82677165354330717" bottom="0.23622047244094491" header="0" footer="0"/>
  <pageSetup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topLeftCell="A40" workbookViewId="0">
      <selection sqref="A1:G54"/>
    </sheetView>
  </sheetViews>
  <sheetFormatPr baseColWidth="10" defaultRowHeight="12.75" x14ac:dyDescent="0.2"/>
  <cols>
    <col min="1" max="16384" width="11.42578125" style="52"/>
  </cols>
  <sheetData>
    <row r="1" spans="1:7" ht="13.5" thickTop="1" x14ac:dyDescent="0.2">
      <c r="A1" s="49"/>
      <c r="B1" s="50"/>
      <c r="C1" s="50"/>
      <c r="D1" s="50"/>
      <c r="E1" s="50"/>
      <c r="F1" s="50"/>
      <c r="G1" s="51"/>
    </row>
    <row r="2" spans="1:7" x14ac:dyDescent="0.2">
      <c r="A2" s="53"/>
      <c r="B2" s="54"/>
      <c r="C2" s="54"/>
      <c r="D2" s="54"/>
      <c r="E2" s="54"/>
      <c r="F2" s="54"/>
      <c r="G2" s="55"/>
    </row>
    <row r="3" spans="1:7" x14ac:dyDescent="0.2">
      <c r="A3" s="53"/>
      <c r="B3" s="54"/>
      <c r="C3" s="54"/>
      <c r="D3" s="54"/>
      <c r="E3" s="54"/>
      <c r="F3" s="54"/>
      <c r="G3" s="55"/>
    </row>
    <row r="4" spans="1:7" ht="18.75" x14ac:dyDescent="0.3">
      <c r="A4" s="117"/>
      <c r="B4" s="118"/>
      <c r="C4" s="118"/>
      <c r="D4" s="118"/>
      <c r="E4" s="118"/>
      <c r="F4" s="118"/>
      <c r="G4" s="119"/>
    </row>
    <row r="5" spans="1:7" ht="18.75" x14ac:dyDescent="0.3">
      <c r="A5" s="117"/>
      <c r="B5" s="118"/>
      <c r="C5" s="118"/>
      <c r="D5" s="118"/>
      <c r="E5" s="118"/>
      <c r="F5" s="118"/>
      <c r="G5" s="119"/>
    </row>
    <row r="6" spans="1:7" x14ac:dyDescent="0.2">
      <c r="A6" s="53"/>
      <c r="B6" s="54"/>
      <c r="C6" s="54"/>
      <c r="D6" s="54"/>
      <c r="E6" s="54"/>
      <c r="F6" s="54"/>
      <c r="G6" s="55"/>
    </row>
    <row r="7" spans="1:7" x14ac:dyDescent="0.2">
      <c r="A7" s="53"/>
      <c r="B7" s="54"/>
      <c r="C7" s="54"/>
      <c r="D7" s="54"/>
      <c r="E7" s="54"/>
      <c r="F7" s="54"/>
      <c r="G7" s="55"/>
    </row>
    <row r="8" spans="1:7" x14ac:dyDescent="0.2">
      <c r="A8" s="53"/>
      <c r="B8" s="54"/>
      <c r="C8" s="54"/>
      <c r="D8" s="54"/>
      <c r="E8" s="54"/>
      <c r="F8" s="54"/>
      <c r="G8" s="55"/>
    </row>
    <row r="9" spans="1:7" x14ac:dyDescent="0.2">
      <c r="A9" s="53"/>
      <c r="B9" s="54"/>
      <c r="C9" s="54"/>
      <c r="D9" s="54"/>
      <c r="E9" s="54"/>
      <c r="F9" s="54"/>
      <c r="G9" s="55"/>
    </row>
    <row r="10" spans="1:7" x14ac:dyDescent="0.2">
      <c r="A10" s="53"/>
      <c r="B10" s="54"/>
      <c r="C10" s="54"/>
      <c r="D10" s="54"/>
      <c r="E10" s="54"/>
      <c r="F10" s="54"/>
      <c r="G10" s="55"/>
    </row>
    <row r="11" spans="1:7" x14ac:dyDescent="0.2">
      <c r="A11" s="53"/>
      <c r="B11" s="54"/>
      <c r="C11" s="54"/>
      <c r="D11" s="54"/>
      <c r="E11" s="54"/>
      <c r="F11" s="54"/>
      <c r="G11" s="55"/>
    </row>
    <row r="12" spans="1:7" x14ac:dyDescent="0.2">
      <c r="A12" s="53"/>
      <c r="B12" s="54"/>
      <c r="C12" s="54"/>
      <c r="D12" s="54"/>
      <c r="E12" s="54"/>
      <c r="F12" s="54"/>
      <c r="G12" s="55"/>
    </row>
    <row r="13" spans="1:7" x14ac:dyDescent="0.2">
      <c r="A13" s="53"/>
      <c r="B13" s="54"/>
      <c r="C13" s="54"/>
      <c r="D13" s="54"/>
      <c r="E13" s="54"/>
      <c r="F13" s="54"/>
      <c r="G13" s="55"/>
    </row>
    <row r="14" spans="1:7" x14ac:dyDescent="0.2">
      <c r="A14" s="53"/>
      <c r="B14" s="54"/>
      <c r="C14" s="54"/>
      <c r="D14" s="54"/>
      <c r="E14" s="54"/>
      <c r="F14" s="54"/>
      <c r="G14" s="55"/>
    </row>
    <row r="15" spans="1:7" x14ac:dyDescent="0.2">
      <c r="A15" s="53"/>
      <c r="B15" s="54"/>
      <c r="C15" s="54"/>
      <c r="D15" s="54"/>
      <c r="E15" s="54"/>
      <c r="F15" s="54"/>
      <c r="G15" s="55"/>
    </row>
    <row r="16" spans="1:7" x14ac:dyDescent="0.2">
      <c r="A16" s="53"/>
      <c r="B16" s="54"/>
      <c r="C16" s="54"/>
      <c r="D16" s="54"/>
      <c r="E16" s="54"/>
      <c r="F16" s="54"/>
      <c r="G16" s="55"/>
    </row>
    <row r="17" spans="1:7" x14ac:dyDescent="0.2">
      <c r="A17" s="53"/>
      <c r="B17" s="54"/>
      <c r="C17" s="54"/>
      <c r="D17" s="54"/>
      <c r="E17" s="54"/>
      <c r="F17" s="54"/>
      <c r="G17" s="55"/>
    </row>
    <row r="18" spans="1:7" x14ac:dyDescent="0.2">
      <c r="A18" s="53"/>
      <c r="B18" s="54"/>
      <c r="C18" s="54"/>
      <c r="D18" s="54"/>
      <c r="E18" s="54"/>
      <c r="F18" s="54"/>
      <c r="G18" s="55"/>
    </row>
    <row r="19" spans="1:7" x14ac:dyDescent="0.2">
      <c r="A19" s="53"/>
      <c r="B19" s="54"/>
      <c r="C19" s="54"/>
      <c r="D19" s="54"/>
      <c r="E19" s="54"/>
      <c r="F19" s="54"/>
      <c r="G19" s="55"/>
    </row>
    <row r="20" spans="1:7" x14ac:dyDescent="0.2">
      <c r="A20" s="53"/>
      <c r="B20" s="54"/>
      <c r="C20" s="54"/>
      <c r="D20" s="54"/>
      <c r="E20" s="54"/>
      <c r="F20" s="54"/>
      <c r="G20" s="55"/>
    </row>
    <row r="21" spans="1:7" x14ac:dyDescent="0.2">
      <c r="A21" s="53"/>
      <c r="B21" s="54"/>
      <c r="C21" s="54"/>
      <c r="D21" s="54"/>
      <c r="E21" s="54"/>
      <c r="F21" s="54"/>
      <c r="G21" s="55"/>
    </row>
    <row r="22" spans="1:7" x14ac:dyDescent="0.2">
      <c r="A22" s="53"/>
      <c r="B22" s="54"/>
      <c r="C22" s="54"/>
      <c r="D22" s="54"/>
      <c r="E22" s="54"/>
      <c r="F22" s="54"/>
      <c r="G22" s="55"/>
    </row>
    <row r="23" spans="1:7" x14ac:dyDescent="0.2">
      <c r="A23" s="53"/>
      <c r="B23" s="54"/>
      <c r="C23" s="54"/>
      <c r="D23" s="54"/>
      <c r="E23" s="54"/>
      <c r="F23" s="54"/>
      <c r="G23" s="55"/>
    </row>
    <row r="24" spans="1:7" x14ac:dyDescent="0.2">
      <c r="A24" s="53"/>
      <c r="B24" s="54"/>
      <c r="C24" s="54"/>
      <c r="D24" s="54"/>
      <c r="E24" s="54"/>
      <c r="F24" s="54"/>
      <c r="G24" s="55"/>
    </row>
    <row r="25" spans="1:7" x14ac:dyDescent="0.2">
      <c r="A25" s="53"/>
      <c r="B25" s="54"/>
      <c r="C25" s="54"/>
      <c r="D25" s="54"/>
      <c r="E25" s="54"/>
      <c r="F25" s="54"/>
      <c r="G25" s="55"/>
    </row>
    <row r="26" spans="1:7" x14ac:dyDescent="0.2">
      <c r="A26" s="53"/>
      <c r="B26" s="54"/>
      <c r="C26" s="54"/>
      <c r="D26" s="54"/>
      <c r="E26" s="54"/>
      <c r="F26" s="54"/>
      <c r="G26" s="55"/>
    </row>
    <row r="27" spans="1:7" x14ac:dyDescent="0.2">
      <c r="A27" s="53"/>
      <c r="B27" s="54"/>
      <c r="C27" s="54"/>
      <c r="D27" s="54"/>
      <c r="E27" s="54"/>
      <c r="F27" s="54"/>
      <c r="G27" s="55"/>
    </row>
    <row r="28" spans="1:7" x14ac:dyDescent="0.2">
      <c r="A28" s="53"/>
      <c r="B28" s="54"/>
      <c r="C28" s="54"/>
      <c r="D28" s="54"/>
      <c r="E28" s="54"/>
      <c r="F28" s="54"/>
      <c r="G28" s="55"/>
    </row>
    <row r="29" spans="1:7" x14ac:dyDescent="0.2">
      <c r="A29" s="53"/>
      <c r="B29" s="54"/>
      <c r="C29" s="54"/>
      <c r="D29" s="54"/>
      <c r="E29" s="54"/>
      <c r="F29" s="54"/>
      <c r="G29" s="55"/>
    </row>
    <row r="30" spans="1:7" x14ac:dyDescent="0.2">
      <c r="A30" s="53"/>
      <c r="B30" s="54"/>
      <c r="C30" s="54"/>
      <c r="D30" s="54"/>
      <c r="E30" s="54"/>
      <c r="F30" s="54"/>
      <c r="G30" s="55"/>
    </row>
    <row r="31" spans="1:7" x14ac:dyDescent="0.2">
      <c r="A31" s="53"/>
      <c r="B31" s="54"/>
      <c r="C31" s="54"/>
      <c r="D31" s="54"/>
      <c r="E31" s="54"/>
      <c r="F31" s="54"/>
      <c r="G31" s="55"/>
    </row>
    <row r="32" spans="1:7" x14ac:dyDescent="0.2">
      <c r="A32" s="53"/>
      <c r="B32" s="54"/>
      <c r="C32" s="54"/>
      <c r="D32" s="54"/>
      <c r="E32" s="54"/>
      <c r="F32" s="54"/>
      <c r="G32" s="55"/>
    </row>
    <row r="33" spans="1:7" x14ac:dyDescent="0.2">
      <c r="A33" s="53"/>
      <c r="B33" s="54"/>
      <c r="C33" s="54"/>
      <c r="D33" s="54"/>
      <c r="E33" s="54"/>
      <c r="F33" s="54"/>
      <c r="G33" s="55"/>
    </row>
    <row r="34" spans="1:7" x14ac:dyDescent="0.2">
      <c r="A34" s="53"/>
      <c r="B34" s="54"/>
      <c r="C34" s="54"/>
      <c r="D34" s="54"/>
      <c r="E34" s="54"/>
      <c r="F34" s="54"/>
      <c r="G34" s="55"/>
    </row>
    <row r="35" spans="1:7" x14ac:dyDescent="0.2">
      <c r="A35" s="53"/>
      <c r="B35" s="54"/>
      <c r="C35" s="54"/>
      <c r="D35" s="54"/>
      <c r="E35" s="54"/>
      <c r="F35" s="54"/>
      <c r="G35" s="55"/>
    </row>
    <row r="36" spans="1:7" x14ac:dyDescent="0.2">
      <c r="A36" s="53"/>
      <c r="B36" s="54"/>
      <c r="C36" s="54"/>
      <c r="D36" s="54"/>
      <c r="E36" s="54"/>
      <c r="F36" s="54"/>
      <c r="G36" s="55"/>
    </row>
    <row r="37" spans="1:7" x14ac:dyDescent="0.2">
      <c r="A37" s="53"/>
      <c r="B37" s="54"/>
      <c r="C37" s="54"/>
      <c r="D37" s="54"/>
      <c r="E37" s="54"/>
      <c r="F37" s="54"/>
      <c r="G37" s="55"/>
    </row>
    <row r="38" spans="1:7" ht="18.75" x14ac:dyDescent="0.3">
      <c r="A38" s="117"/>
      <c r="B38" s="118"/>
      <c r="C38" s="118"/>
      <c r="D38" s="118"/>
      <c r="E38" s="118"/>
      <c r="F38" s="118"/>
      <c r="G38" s="119"/>
    </row>
    <row r="39" spans="1:7" x14ac:dyDescent="0.2">
      <c r="A39" s="53"/>
      <c r="B39" s="54"/>
      <c r="C39" s="54"/>
      <c r="D39" s="54"/>
      <c r="E39" s="54"/>
      <c r="F39" s="54"/>
      <c r="G39" s="55"/>
    </row>
    <row r="40" spans="1:7" x14ac:dyDescent="0.2">
      <c r="A40" s="53"/>
      <c r="B40" s="54"/>
      <c r="C40" s="54"/>
      <c r="D40" s="54"/>
      <c r="E40" s="54"/>
      <c r="F40" s="54"/>
      <c r="G40" s="55"/>
    </row>
    <row r="41" spans="1:7" x14ac:dyDescent="0.2">
      <c r="A41" s="53"/>
      <c r="B41" s="54"/>
      <c r="C41" s="54"/>
      <c r="D41" s="54"/>
      <c r="E41" s="54"/>
      <c r="F41" s="54"/>
      <c r="G41" s="55"/>
    </row>
    <row r="42" spans="1:7" x14ac:dyDescent="0.2">
      <c r="A42" s="53"/>
      <c r="B42" s="54"/>
      <c r="C42" s="54"/>
      <c r="D42" s="54"/>
      <c r="E42" s="54"/>
      <c r="F42" s="54"/>
      <c r="G42" s="55"/>
    </row>
    <row r="43" spans="1:7" x14ac:dyDescent="0.2">
      <c r="A43" s="53"/>
      <c r="B43" s="54"/>
      <c r="C43" s="54"/>
      <c r="D43" s="54"/>
      <c r="E43" s="54"/>
      <c r="F43" s="54"/>
      <c r="G43" s="55"/>
    </row>
    <row r="44" spans="1:7" x14ac:dyDescent="0.2">
      <c r="A44" s="53"/>
      <c r="B44" s="54"/>
      <c r="C44" s="54"/>
      <c r="D44" s="54"/>
      <c r="E44" s="54"/>
      <c r="F44" s="54"/>
      <c r="G44" s="55"/>
    </row>
    <row r="45" spans="1:7" x14ac:dyDescent="0.2">
      <c r="A45" s="53"/>
      <c r="B45" s="54"/>
      <c r="C45" s="54"/>
      <c r="D45" s="54"/>
      <c r="E45" s="54"/>
      <c r="F45" s="54"/>
      <c r="G45" s="55"/>
    </row>
    <row r="46" spans="1:7" x14ac:dyDescent="0.2">
      <c r="A46" s="53"/>
      <c r="B46" s="54"/>
      <c r="C46" s="54"/>
      <c r="D46" s="54"/>
      <c r="E46" s="54"/>
      <c r="F46" s="54"/>
      <c r="G46" s="55"/>
    </row>
    <row r="47" spans="1:7" x14ac:dyDescent="0.2">
      <c r="A47" s="53"/>
      <c r="B47" s="54"/>
      <c r="C47" s="54"/>
      <c r="D47" s="54"/>
      <c r="E47" s="54"/>
      <c r="F47" s="54"/>
      <c r="G47" s="55"/>
    </row>
    <row r="48" spans="1:7" x14ac:dyDescent="0.2">
      <c r="A48" s="53"/>
      <c r="B48" s="54"/>
      <c r="C48" s="54"/>
      <c r="D48" s="54"/>
      <c r="E48" s="54"/>
      <c r="F48" s="54"/>
      <c r="G48" s="55"/>
    </row>
    <row r="49" spans="1:7" ht="18.75" x14ac:dyDescent="0.3">
      <c r="A49" s="117"/>
      <c r="B49" s="118"/>
      <c r="C49" s="118"/>
      <c r="D49" s="118"/>
      <c r="E49" s="118"/>
      <c r="F49" s="118"/>
      <c r="G49" s="119"/>
    </row>
    <row r="50" spans="1:7" x14ac:dyDescent="0.2">
      <c r="A50" s="53"/>
      <c r="B50" s="54"/>
      <c r="C50" s="54"/>
      <c r="D50" s="54"/>
      <c r="E50" s="54"/>
      <c r="F50" s="54"/>
      <c r="G50" s="55"/>
    </row>
    <row r="51" spans="1:7" x14ac:dyDescent="0.2">
      <c r="A51" s="53"/>
      <c r="B51" s="54"/>
      <c r="C51" s="54"/>
      <c r="D51" s="54"/>
      <c r="E51" s="54"/>
      <c r="F51" s="54"/>
      <c r="G51" s="55"/>
    </row>
    <row r="52" spans="1:7" x14ac:dyDescent="0.2">
      <c r="A52" s="53"/>
      <c r="B52" s="54"/>
      <c r="C52" s="54"/>
      <c r="D52" s="54"/>
      <c r="E52" s="54"/>
      <c r="F52" s="54"/>
      <c r="G52" s="55"/>
    </row>
    <row r="53" spans="1:7" x14ac:dyDescent="0.2">
      <c r="A53" s="53"/>
      <c r="B53" s="54"/>
      <c r="C53" s="54"/>
      <c r="D53" s="54"/>
      <c r="E53" s="54"/>
      <c r="F53" s="54"/>
      <c r="G53" s="55"/>
    </row>
    <row r="54" spans="1:7" ht="13.5" thickBot="1" x14ac:dyDescent="0.25">
      <c r="A54" s="56"/>
      <c r="B54" s="57"/>
      <c r="C54" s="57"/>
      <c r="D54" s="57"/>
      <c r="E54" s="57"/>
      <c r="F54" s="57"/>
      <c r="G54" s="58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F19"/>
  <sheetViews>
    <sheetView workbookViewId="0">
      <selection sqref="A1:D18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3" width="14.42578125" style="23" customWidth="1"/>
    <col min="4" max="4" width="15.42578125" style="23" customWidth="1"/>
    <col min="5" max="5" width="12.85546875" style="23" bestFit="1" customWidth="1"/>
    <col min="6" max="6" width="11.7109375" style="23" bestFit="1" customWidth="1"/>
    <col min="7" max="7" width="16.7109375" style="23" bestFit="1" customWidth="1"/>
    <col min="8" max="16384" width="11.42578125" style="23"/>
  </cols>
  <sheetData>
    <row r="1" spans="1:6" ht="20.25" x14ac:dyDescent="0.4">
      <c r="B1" s="107" t="s">
        <v>62</v>
      </c>
      <c r="C1" s="107"/>
      <c r="D1" s="107"/>
    </row>
    <row r="2" spans="1:6" ht="20.25" x14ac:dyDescent="0.4">
      <c r="B2" s="107" t="s">
        <v>63</v>
      </c>
      <c r="C2" s="107"/>
      <c r="D2" s="107"/>
    </row>
    <row r="3" spans="1:6" ht="20.25" x14ac:dyDescent="0.4">
      <c r="B3" s="107" t="s">
        <v>95</v>
      </c>
      <c r="C3" s="107"/>
      <c r="D3" s="107"/>
    </row>
    <row r="4" spans="1:6" x14ac:dyDescent="0.25">
      <c r="C4" s="1"/>
      <c r="D4" s="1"/>
    </row>
    <row r="5" spans="1:6" x14ac:dyDescent="0.25">
      <c r="C5" s="1"/>
      <c r="D5" s="1"/>
    </row>
    <row r="6" spans="1:6" x14ac:dyDescent="0.25">
      <c r="C6" s="1"/>
      <c r="D6" s="1"/>
    </row>
    <row r="7" spans="1:6" ht="15.75" thickBot="1" x14ac:dyDescent="0.3">
      <c r="B7" s="1" t="s">
        <v>50</v>
      </c>
      <c r="C7" s="1"/>
      <c r="D7" s="1" t="s">
        <v>1</v>
      </c>
    </row>
    <row r="8" spans="1:6" x14ac:dyDescent="0.25">
      <c r="A8" s="84" t="s">
        <v>77</v>
      </c>
      <c r="B8" s="12" t="s">
        <v>16</v>
      </c>
      <c r="C8" s="2" t="s">
        <v>15</v>
      </c>
      <c r="D8" s="2" t="s">
        <v>12</v>
      </c>
    </row>
    <row r="9" spans="1:6" ht="15.75" thickBot="1" x14ac:dyDescent="0.3">
      <c r="B9" s="13"/>
      <c r="C9" s="6">
        <v>2015</v>
      </c>
      <c r="D9" s="6">
        <f>+C9</f>
        <v>2015</v>
      </c>
    </row>
    <row r="10" spans="1:6" x14ac:dyDescent="0.25">
      <c r="A10" s="1" t="s">
        <v>78</v>
      </c>
      <c r="B10" s="42" t="s">
        <v>19</v>
      </c>
      <c r="C10" s="18">
        <f>1295883.52+25324.24+33880.72+93516</f>
        <v>1448604.48</v>
      </c>
      <c r="D10" s="18">
        <f>SUM(C10:C10)</f>
        <v>1448604.48</v>
      </c>
      <c r="F10" s="45"/>
    </row>
    <row r="11" spans="1:6" ht="15.75" thickBot="1" x14ac:dyDescent="0.3">
      <c r="B11" s="38"/>
      <c r="C11" s="15"/>
      <c r="D11" s="15">
        <f>SUM(C11:C11)</f>
        <v>0</v>
      </c>
    </row>
    <row r="12" spans="1:6" ht="15.75" thickBot="1" x14ac:dyDescent="0.3">
      <c r="B12" s="16" t="s">
        <v>17</v>
      </c>
      <c r="C12" s="17">
        <f t="shared" ref="C12:D12" si="0">SUM(C10:C11)</f>
        <v>1448604.48</v>
      </c>
      <c r="D12" s="17">
        <f t="shared" si="0"/>
        <v>1448604.48</v>
      </c>
    </row>
    <row r="13" spans="1:6" x14ac:dyDescent="0.25">
      <c r="D13" s="1"/>
    </row>
    <row r="14" spans="1:6" x14ac:dyDescent="0.25">
      <c r="D14" s="1"/>
    </row>
    <row r="15" spans="1:6" x14ac:dyDescent="0.25">
      <c r="B15" s="39"/>
      <c r="C15" s="39"/>
      <c r="D15" s="1"/>
    </row>
    <row r="16" spans="1:6" x14ac:dyDescent="0.25">
      <c r="A16" s="1" t="s">
        <v>0</v>
      </c>
      <c r="B16" s="1" t="s">
        <v>74</v>
      </c>
      <c r="C16" s="1"/>
      <c r="D16" s="1"/>
    </row>
    <row r="17" spans="1:4" x14ac:dyDescent="0.25">
      <c r="A17" s="1"/>
      <c r="B17" s="1" t="s">
        <v>75</v>
      </c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D19" s="1"/>
    </row>
  </sheetData>
  <mergeCells count="3">
    <mergeCell ref="B1:D1"/>
    <mergeCell ref="B2:D2"/>
    <mergeCell ref="B3:D3"/>
  </mergeCells>
  <phoneticPr fontId="0" type="noConversion"/>
  <pageMargins left="0.98425196850393704" right="0.19685039370078741" top="0.70866141732283472" bottom="0.98425196850393704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F3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D26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3" width="14.42578125" style="23" customWidth="1"/>
    <col min="4" max="4" width="14.7109375" style="23" bestFit="1" customWidth="1"/>
    <col min="5" max="5" width="12" style="24" customWidth="1"/>
    <col min="6" max="6" width="24.28515625" style="23" bestFit="1" customWidth="1"/>
    <col min="7" max="16384" width="11.42578125" style="23"/>
  </cols>
  <sheetData>
    <row r="1" spans="1:6" ht="19.5" x14ac:dyDescent="0.4">
      <c r="B1" s="108" t="s">
        <v>64</v>
      </c>
      <c r="C1" s="108"/>
      <c r="D1" s="108"/>
    </row>
    <row r="2" spans="1:6" ht="19.5" x14ac:dyDescent="0.4">
      <c r="B2" s="108" t="s">
        <v>65</v>
      </c>
      <c r="C2" s="108"/>
      <c r="D2" s="108"/>
    </row>
    <row r="3" spans="1:6" ht="19.5" x14ac:dyDescent="0.4">
      <c r="B3" s="108" t="s">
        <v>96</v>
      </c>
      <c r="C3" s="108"/>
      <c r="D3" s="108"/>
    </row>
    <row r="4" spans="1:6" x14ac:dyDescent="0.25">
      <c r="B4" s="1"/>
      <c r="C4" s="1"/>
      <c r="D4" s="1"/>
    </row>
    <row r="5" spans="1:6" x14ac:dyDescent="0.25">
      <c r="B5" s="1"/>
      <c r="C5" s="1"/>
      <c r="D5" s="1"/>
    </row>
    <row r="6" spans="1:6" ht="15.75" thickBot="1" x14ac:dyDescent="0.3">
      <c r="B6" s="1" t="s">
        <v>50</v>
      </c>
      <c r="C6" s="1"/>
      <c r="D6" s="1" t="s">
        <v>2</v>
      </c>
    </row>
    <row r="7" spans="1:6" x14ac:dyDescent="0.25">
      <c r="A7" s="84" t="s">
        <v>77</v>
      </c>
      <c r="B7" s="109" t="s">
        <v>16</v>
      </c>
      <c r="C7" s="2" t="s">
        <v>15</v>
      </c>
      <c r="D7" s="2" t="s">
        <v>12</v>
      </c>
    </row>
    <row r="8" spans="1:6" ht="15.75" thickBot="1" x14ac:dyDescent="0.3">
      <c r="B8" s="110"/>
      <c r="C8" s="6">
        <v>2015</v>
      </c>
      <c r="D8" s="7">
        <v>2015</v>
      </c>
      <c r="E8" s="68"/>
    </row>
    <row r="9" spans="1:6" x14ac:dyDescent="0.25">
      <c r="A9" s="1">
        <v>511131</v>
      </c>
      <c r="B9" s="65" t="s">
        <v>93</v>
      </c>
      <c r="C9" s="18">
        <f>820585.8+322.85</f>
        <v>820908.65</v>
      </c>
      <c r="D9" s="29">
        <f t="shared" ref="D9:D20" si="0">SUM(C9:C9)</f>
        <v>820908.65</v>
      </c>
      <c r="E9" s="69"/>
      <c r="F9" s="67"/>
    </row>
    <row r="10" spans="1:6" x14ac:dyDescent="0.25">
      <c r="A10" s="1">
        <v>511211</v>
      </c>
      <c r="B10" s="101" t="s">
        <v>97</v>
      </c>
      <c r="C10" s="29">
        <v>34600</v>
      </c>
      <c r="D10" s="14">
        <f t="shared" si="0"/>
        <v>34600</v>
      </c>
      <c r="E10" s="69"/>
      <c r="F10" s="67"/>
    </row>
    <row r="11" spans="1:6" x14ac:dyDescent="0.25">
      <c r="A11" s="1">
        <v>511221</v>
      </c>
      <c r="B11" s="66" t="s">
        <v>51</v>
      </c>
      <c r="C11" s="14">
        <v>74456</v>
      </c>
      <c r="D11" s="14">
        <f t="shared" si="0"/>
        <v>74456</v>
      </c>
      <c r="E11" s="69"/>
      <c r="F11" s="67"/>
    </row>
    <row r="12" spans="1:6" x14ac:dyDescent="0.25">
      <c r="A12" s="1">
        <v>511311</v>
      </c>
      <c r="B12" s="66" t="s">
        <v>44</v>
      </c>
      <c r="C12" s="29">
        <f>20755.7+574.9+1717.5</f>
        <v>23048.100000000002</v>
      </c>
      <c r="D12" s="14">
        <f t="shared" si="0"/>
        <v>23048.100000000002</v>
      </c>
      <c r="E12" s="69"/>
      <c r="F12" s="67"/>
    </row>
    <row r="13" spans="1:6" x14ac:dyDescent="0.25">
      <c r="A13" s="1">
        <v>511420</v>
      </c>
      <c r="B13" s="43" t="s">
        <v>46</v>
      </c>
      <c r="C13" s="29">
        <f>32384.71+44332.63+10280.89+17991.53+23035.85+2721.37+3349.26+863.94+1511.86+1935.76</f>
        <v>138407.79999999999</v>
      </c>
      <c r="D13" s="14">
        <f t="shared" si="0"/>
        <v>138407.79999999999</v>
      </c>
      <c r="E13" s="69"/>
      <c r="F13" s="67"/>
    </row>
    <row r="14" spans="1:6" x14ac:dyDescent="0.25">
      <c r="A14" s="1">
        <v>511451</v>
      </c>
      <c r="B14" s="43" t="s">
        <v>43</v>
      </c>
      <c r="C14" s="29">
        <f>20561.79+1727.85</f>
        <v>22289.64</v>
      </c>
      <c r="D14" s="14">
        <f t="shared" si="0"/>
        <v>22289.64</v>
      </c>
      <c r="E14" s="69"/>
      <c r="F14" s="67"/>
    </row>
    <row r="15" spans="1:6" x14ac:dyDescent="0.25">
      <c r="A15" s="1">
        <v>511546</v>
      </c>
      <c r="B15" s="66" t="s">
        <v>45</v>
      </c>
      <c r="C15" s="29">
        <f>30267.33+746.66+1714.33</f>
        <v>32728.32</v>
      </c>
      <c r="D15" s="14">
        <f t="shared" si="0"/>
        <v>32728.32</v>
      </c>
      <c r="E15" s="69"/>
      <c r="F15" s="67"/>
    </row>
    <row r="16" spans="1:6" x14ac:dyDescent="0.25">
      <c r="A16" s="1">
        <v>511548</v>
      </c>
      <c r="B16" s="43" t="s">
        <v>58</v>
      </c>
      <c r="C16" s="29">
        <f>103088.76+8535.51</f>
        <v>111624.26999999999</v>
      </c>
      <c r="D16" s="14">
        <f t="shared" si="0"/>
        <v>111624.26999999999</v>
      </c>
      <c r="E16" s="69"/>
      <c r="F16" s="67"/>
    </row>
    <row r="17" spans="1:6" ht="15.75" thickBot="1" x14ac:dyDescent="0.3">
      <c r="A17" s="1">
        <v>511611</v>
      </c>
      <c r="B17" s="66" t="s">
        <v>47</v>
      </c>
      <c r="C17" s="29">
        <f>36811.88+1008.86</f>
        <v>37820.74</v>
      </c>
      <c r="D17" s="14">
        <f t="shared" si="0"/>
        <v>37820.74</v>
      </c>
      <c r="E17" s="69"/>
      <c r="F17" s="67"/>
    </row>
    <row r="18" spans="1:6" ht="15.75" hidden="1" thickBot="1" x14ac:dyDescent="0.3">
      <c r="B18" s="81" t="s">
        <v>71</v>
      </c>
      <c r="C18" s="29">
        <v>0</v>
      </c>
      <c r="D18" s="29">
        <f t="shared" si="0"/>
        <v>0</v>
      </c>
    </row>
    <row r="19" spans="1:6" ht="15.75" hidden="1" thickBot="1" x14ac:dyDescent="0.3">
      <c r="B19" s="32" t="s">
        <v>72</v>
      </c>
      <c r="C19" s="14">
        <v>0</v>
      </c>
      <c r="D19" s="14">
        <f t="shared" si="0"/>
        <v>0</v>
      </c>
    </row>
    <row r="20" spans="1:6" ht="15.75" hidden="1" thickBot="1" x14ac:dyDescent="0.3">
      <c r="B20" s="32" t="s">
        <v>73</v>
      </c>
      <c r="C20" s="14">
        <v>0</v>
      </c>
      <c r="D20" s="14">
        <f t="shared" si="0"/>
        <v>0</v>
      </c>
    </row>
    <row r="21" spans="1:6" ht="15.75" thickBot="1" x14ac:dyDescent="0.3">
      <c r="B21" s="16" t="s">
        <v>17</v>
      </c>
      <c r="C21" s="17">
        <f>SUM(C9:C20)</f>
        <v>1295883.52</v>
      </c>
      <c r="D21" s="17">
        <f>SUM(D9:D20)</f>
        <v>1295883.52</v>
      </c>
    </row>
    <row r="22" spans="1:6" x14ac:dyDescent="0.25">
      <c r="B22" s="103"/>
      <c r="C22" s="104"/>
      <c r="D22" s="104"/>
    </row>
    <row r="23" spans="1:6" x14ac:dyDescent="0.25">
      <c r="B23" s="103"/>
      <c r="C23" s="104"/>
      <c r="D23" s="104"/>
    </row>
    <row r="24" spans="1:6" x14ac:dyDescent="0.25">
      <c r="B24" s="39"/>
      <c r="C24" s="39"/>
    </row>
    <row r="25" spans="1:6" x14ac:dyDescent="0.25">
      <c r="A25" s="1" t="s">
        <v>0</v>
      </c>
      <c r="B25" s="1" t="s">
        <v>74</v>
      </c>
      <c r="C25" s="1"/>
    </row>
    <row r="26" spans="1:6" x14ac:dyDescent="0.25">
      <c r="A26" s="1"/>
      <c r="B26" s="1" t="s">
        <v>75</v>
      </c>
      <c r="C26" s="1"/>
      <c r="E26"/>
    </row>
    <row r="27" spans="1:6" x14ac:dyDescent="0.25">
      <c r="A27" s="1"/>
      <c r="B27" s="1"/>
      <c r="C27" s="1"/>
    </row>
    <row r="30" spans="1:6" x14ac:dyDescent="0.25">
      <c r="B30" s="1"/>
    </row>
    <row r="31" spans="1:6" x14ac:dyDescent="0.25">
      <c r="B31" s="1"/>
    </row>
  </sheetData>
  <mergeCells count="4">
    <mergeCell ref="B2:D2"/>
    <mergeCell ref="B7:B8"/>
    <mergeCell ref="B1:D1"/>
    <mergeCell ref="B3:D3"/>
  </mergeCells>
  <phoneticPr fontId="0" type="noConversion"/>
  <pageMargins left="0.98425196850393704" right="0.19685039370078741" top="0.74803149606299213" bottom="0.98425196850393704" header="0" footer="0"/>
  <pageSetup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E2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9" sqref="A19:C22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6.42578125" style="23" customWidth="1"/>
    <col min="5" max="5" width="11.42578125" style="24"/>
    <col min="6" max="16384" width="11.42578125" style="23"/>
  </cols>
  <sheetData>
    <row r="1" spans="1:4" ht="19.5" x14ac:dyDescent="0.4">
      <c r="B1" s="108" t="s">
        <v>66</v>
      </c>
      <c r="C1" s="108"/>
      <c r="D1" s="108"/>
    </row>
    <row r="2" spans="1:4" ht="19.5" x14ac:dyDescent="0.4">
      <c r="B2" s="108" t="s">
        <v>68</v>
      </c>
      <c r="C2" s="108"/>
      <c r="D2" s="108"/>
    </row>
    <row r="3" spans="1:4" ht="19.5" x14ac:dyDescent="0.4">
      <c r="B3" s="108" t="s">
        <v>113</v>
      </c>
      <c r="C3" s="108"/>
      <c r="D3" s="108"/>
    </row>
    <row r="4" spans="1:4" x14ac:dyDescent="0.25">
      <c r="B4" s="1"/>
      <c r="D4" s="1"/>
    </row>
    <row r="5" spans="1:4" x14ac:dyDescent="0.25">
      <c r="B5" s="1"/>
      <c r="C5" s="1"/>
      <c r="D5" s="1"/>
    </row>
    <row r="6" spans="1:4" ht="15.75" thickBot="1" x14ac:dyDescent="0.3">
      <c r="B6" s="1" t="s">
        <v>50</v>
      </c>
      <c r="C6" s="1"/>
      <c r="D6" s="1" t="s">
        <v>18</v>
      </c>
    </row>
    <row r="7" spans="1:4" x14ac:dyDescent="0.25">
      <c r="A7" s="84" t="s">
        <v>77</v>
      </c>
      <c r="B7" s="2" t="s">
        <v>16</v>
      </c>
      <c r="C7" s="2" t="s">
        <v>15</v>
      </c>
      <c r="D7" s="2" t="s">
        <v>12</v>
      </c>
    </row>
    <row r="8" spans="1:4" x14ac:dyDescent="0.25">
      <c r="B8" s="6"/>
      <c r="C8" s="6">
        <v>2015</v>
      </c>
      <c r="D8" s="6">
        <v>2015</v>
      </c>
    </row>
    <row r="9" spans="1:4" hidden="1" x14ac:dyDescent="0.25">
      <c r="A9" s="1" t="s">
        <v>80</v>
      </c>
      <c r="B9" s="42" t="s">
        <v>20</v>
      </c>
      <c r="C9" s="18">
        <v>0</v>
      </c>
      <c r="D9" s="18">
        <f t="shared" ref="D9:D15" si="0">SUM(C9:C9)</f>
        <v>0</v>
      </c>
    </row>
    <row r="10" spans="1:4" hidden="1" x14ac:dyDescent="0.25">
      <c r="A10" s="1"/>
      <c r="B10" s="43" t="s">
        <v>21</v>
      </c>
      <c r="C10" s="29">
        <v>0</v>
      </c>
      <c r="D10" s="14">
        <f t="shared" si="0"/>
        <v>0</v>
      </c>
    </row>
    <row r="11" spans="1:4" hidden="1" x14ac:dyDescent="0.25">
      <c r="A11" s="1" t="s">
        <v>81</v>
      </c>
      <c r="B11" s="43" t="s">
        <v>22</v>
      </c>
      <c r="C11" s="14">
        <v>0</v>
      </c>
      <c r="D11" s="14">
        <f t="shared" si="0"/>
        <v>0</v>
      </c>
    </row>
    <row r="12" spans="1:4" x14ac:dyDescent="0.25">
      <c r="A12" s="1">
        <v>512111</v>
      </c>
      <c r="B12" s="43" t="s">
        <v>20</v>
      </c>
      <c r="C12" s="14">
        <v>3474.07</v>
      </c>
      <c r="D12" s="14">
        <f t="shared" si="0"/>
        <v>3474.07</v>
      </c>
    </row>
    <row r="13" spans="1:4" x14ac:dyDescent="0.25">
      <c r="A13" s="1">
        <v>512141</v>
      </c>
      <c r="B13" s="43" t="s">
        <v>98</v>
      </c>
      <c r="C13" s="14">
        <v>20745.02</v>
      </c>
      <c r="D13" s="14">
        <f t="shared" si="0"/>
        <v>20745.02</v>
      </c>
    </row>
    <row r="14" spans="1:4" x14ac:dyDescent="0.25">
      <c r="A14" s="1">
        <v>512211</v>
      </c>
      <c r="B14" s="43" t="s">
        <v>52</v>
      </c>
      <c r="C14" s="14">
        <v>827.1</v>
      </c>
      <c r="D14" s="14">
        <f t="shared" si="0"/>
        <v>827.1</v>
      </c>
    </row>
    <row r="15" spans="1:4" x14ac:dyDescent="0.25">
      <c r="A15" s="1">
        <v>512161</v>
      </c>
      <c r="B15" s="43" t="s">
        <v>99</v>
      </c>
      <c r="C15" s="14">
        <v>278.05</v>
      </c>
      <c r="D15" s="14">
        <f t="shared" si="0"/>
        <v>278.05</v>
      </c>
    </row>
    <row r="16" spans="1:4" ht="15.75" thickBot="1" x14ac:dyDescent="0.3">
      <c r="A16" s="1"/>
      <c r="B16" s="7" t="s">
        <v>17</v>
      </c>
      <c r="C16" s="20">
        <f>SUM(C9:C15)</f>
        <v>25324.239999999998</v>
      </c>
      <c r="D16" s="20">
        <f>SUM(D9:D15)</f>
        <v>25324.239999999998</v>
      </c>
    </row>
    <row r="17" spans="1:4" x14ac:dyDescent="0.25">
      <c r="A17" s="1"/>
      <c r="B17" s="103"/>
      <c r="C17" s="104"/>
      <c r="D17" s="104"/>
    </row>
    <row r="18" spans="1:4" x14ac:dyDescent="0.25">
      <c r="A18" s="1"/>
      <c r="B18" s="103"/>
      <c r="C18" s="104"/>
      <c r="D18" s="104"/>
    </row>
    <row r="19" spans="1:4" x14ac:dyDescent="0.25">
      <c r="B19" s="39"/>
      <c r="C19" s="39"/>
    </row>
    <row r="20" spans="1:4" x14ac:dyDescent="0.25">
      <c r="A20" s="1" t="s">
        <v>0</v>
      </c>
      <c r="B20" s="1" t="s">
        <v>74</v>
      </c>
      <c r="C20" s="1"/>
    </row>
    <row r="21" spans="1:4" x14ac:dyDescent="0.25">
      <c r="A21" s="1"/>
      <c r="B21" s="1" t="s">
        <v>75</v>
      </c>
      <c r="C21" s="1"/>
    </row>
    <row r="22" spans="1:4" x14ac:dyDescent="0.25">
      <c r="A22" s="1"/>
      <c r="B22" s="1"/>
      <c r="C22" s="1"/>
    </row>
  </sheetData>
  <mergeCells count="3">
    <mergeCell ref="B1:D1"/>
    <mergeCell ref="B2:D2"/>
    <mergeCell ref="B3:D3"/>
  </mergeCells>
  <phoneticPr fontId="0" type="noConversion"/>
  <pageMargins left="0.98425196850393704" right="0.19685039370078741" top="0.70866141732283472" bottom="0.98425196850393704" header="0" footer="0"/>
  <pageSetup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3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D37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4.7109375" style="23" bestFit="1" customWidth="1"/>
    <col min="5" max="5" width="11.42578125" style="24"/>
    <col min="6" max="6" width="11.42578125" style="23"/>
    <col min="7" max="7" width="12.42578125" style="23" customWidth="1"/>
    <col min="8" max="16384" width="11.42578125" style="23"/>
  </cols>
  <sheetData>
    <row r="1" spans="1:6" ht="15.75" x14ac:dyDescent="0.3">
      <c r="A1" s="21"/>
      <c r="B1" s="113" t="s">
        <v>66</v>
      </c>
      <c r="C1" s="113"/>
      <c r="D1" s="113"/>
    </row>
    <row r="2" spans="1:6" ht="15.75" x14ac:dyDescent="0.3">
      <c r="A2" s="21"/>
      <c r="B2" s="113" t="s">
        <v>67</v>
      </c>
      <c r="C2" s="113"/>
      <c r="D2" s="113"/>
    </row>
    <row r="3" spans="1:6" ht="15.75" x14ac:dyDescent="0.3">
      <c r="A3" s="21"/>
      <c r="B3" s="113" t="s">
        <v>113</v>
      </c>
      <c r="C3" s="113"/>
      <c r="D3" s="113"/>
    </row>
    <row r="4" spans="1:6" x14ac:dyDescent="0.25">
      <c r="B4" s="1"/>
      <c r="D4" s="1"/>
    </row>
    <row r="5" spans="1:6" x14ac:dyDescent="0.25">
      <c r="C5" s="1"/>
      <c r="D5" s="1"/>
    </row>
    <row r="6" spans="1:6" ht="15.75" thickBot="1" x14ac:dyDescent="0.3">
      <c r="B6" s="1" t="s">
        <v>50</v>
      </c>
      <c r="C6" s="1"/>
      <c r="D6" s="1" t="s">
        <v>3</v>
      </c>
      <c r="F6" s="1"/>
    </row>
    <row r="7" spans="1:6" x14ac:dyDescent="0.25">
      <c r="A7" s="84" t="s">
        <v>77</v>
      </c>
      <c r="B7" s="111" t="s">
        <v>16</v>
      </c>
      <c r="C7" s="2" t="s">
        <v>15</v>
      </c>
      <c r="D7" s="2" t="s">
        <v>12</v>
      </c>
    </row>
    <row r="8" spans="1:6" ht="15.75" thickBot="1" x14ac:dyDescent="0.3">
      <c r="B8" s="112"/>
      <c r="C8" s="6">
        <v>2015</v>
      </c>
      <c r="D8" s="7">
        <v>2015</v>
      </c>
    </row>
    <row r="9" spans="1:6" ht="13.5" customHeight="1" x14ac:dyDescent="0.25">
      <c r="A9" s="1">
        <v>513131</v>
      </c>
      <c r="B9" s="43" t="s">
        <v>100</v>
      </c>
      <c r="C9" s="14">
        <v>881.6</v>
      </c>
      <c r="D9" s="14">
        <f t="shared" ref="D9:D28" si="0">SUM(C9:C9)</f>
        <v>881.6</v>
      </c>
    </row>
    <row r="10" spans="1:6" x14ac:dyDescent="0.25">
      <c r="A10" s="1">
        <v>513181</v>
      </c>
      <c r="B10" s="43" t="s">
        <v>57</v>
      </c>
      <c r="C10" s="14">
        <v>492.01</v>
      </c>
      <c r="D10" s="14">
        <f t="shared" si="0"/>
        <v>492.01</v>
      </c>
    </row>
    <row r="11" spans="1:6" hidden="1" x14ac:dyDescent="0.25">
      <c r="A11" s="1"/>
      <c r="B11" s="43"/>
      <c r="C11" s="14">
        <v>0</v>
      </c>
      <c r="D11" s="14">
        <f t="shared" si="0"/>
        <v>0</v>
      </c>
    </row>
    <row r="12" spans="1:6" hidden="1" x14ac:dyDescent="0.25">
      <c r="A12" s="1"/>
      <c r="B12" s="43"/>
      <c r="C12" s="14">
        <v>0</v>
      </c>
      <c r="D12" s="14">
        <f t="shared" si="0"/>
        <v>0</v>
      </c>
    </row>
    <row r="13" spans="1:6" hidden="1" x14ac:dyDescent="0.25">
      <c r="A13" s="1"/>
      <c r="B13" s="43"/>
      <c r="C13" s="14">
        <v>0</v>
      </c>
      <c r="D13" s="14">
        <f t="shared" si="0"/>
        <v>0</v>
      </c>
    </row>
    <row r="14" spans="1:6" hidden="1" x14ac:dyDescent="0.25">
      <c r="A14" s="1"/>
      <c r="B14" s="43"/>
      <c r="C14" s="14">
        <v>0</v>
      </c>
      <c r="D14" s="14">
        <f t="shared" si="0"/>
        <v>0</v>
      </c>
    </row>
    <row r="15" spans="1:6" ht="16.5" customHeight="1" x14ac:dyDescent="0.25">
      <c r="A15" s="1">
        <v>513221</v>
      </c>
      <c r="B15" s="43" t="s">
        <v>101</v>
      </c>
      <c r="C15" s="14">
        <v>23200</v>
      </c>
      <c r="D15" s="14">
        <f t="shared" si="0"/>
        <v>23200</v>
      </c>
    </row>
    <row r="16" spans="1:6" x14ac:dyDescent="0.25">
      <c r="A16" s="1">
        <v>513222</v>
      </c>
      <c r="B16" s="43" t="s">
        <v>102</v>
      </c>
      <c r="C16" s="14">
        <v>26912</v>
      </c>
      <c r="D16" s="14">
        <f t="shared" si="0"/>
        <v>26912</v>
      </c>
    </row>
    <row r="17" spans="1:7" hidden="1" x14ac:dyDescent="0.25">
      <c r="A17" s="1"/>
      <c r="B17" s="43"/>
      <c r="C17" s="14">
        <v>0</v>
      </c>
      <c r="D17" s="14">
        <f t="shared" si="0"/>
        <v>0</v>
      </c>
    </row>
    <row r="18" spans="1:7" x14ac:dyDescent="0.25">
      <c r="A18" s="1">
        <v>513223</v>
      </c>
      <c r="B18" s="43" t="s">
        <v>103</v>
      </c>
      <c r="C18" s="14">
        <v>4060</v>
      </c>
      <c r="D18" s="14">
        <f t="shared" si="0"/>
        <v>4060</v>
      </c>
    </row>
    <row r="19" spans="1:7" x14ac:dyDescent="0.25">
      <c r="A19" s="1">
        <v>513512</v>
      </c>
      <c r="B19" s="43" t="s">
        <v>104</v>
      </c>
      <c r="C19" s="14">
        <v>2424.71</v>
      </c>
      <c r="D19" s="14">
        <f t="shared" si="0"/>
        <v>2424.71</v>
      </c>
    </row>
    <row r="20" spans="1:7" x14ac:dyDescent="0.25">
      <c r="A20" s="1">
        <v>513532</v>
      </c>
      <c r="B20" s="43" t="s">
        <v>105</v>
      </c>
      <c r="C20" s="14">
        <v>499.99</v>
      </c>
      <c r="D20" s="14">
        <f t="shared" si="0"/>
        <v>499.99</v>
      </c>
    </row>
    <row r="21" spans="1:7" x14ac:dyDescent="0.25">
      <c r="A21" s="1">
        <v>513550</v>
      </c>
      <c r="B21" s="43" t="s">
        <v>114</v>
      </c>
      <c r="C21" s="14">
        <v>1902.4</v>
      </c>
      <c r="D21" s="14">
        <f t="shared" si="0"/>
        <v>1902.4</v>
      </c>
    </row>
    <row r="22" spans="1:7" x14ac:dyDescent="0.25">
      <c r="A22" s="1">
        <v>513571</v>
      </c>
      <c r="B22" s="43" t="s">
        <v>106</v>
      </c>
      <c r="C22" s="14">
        <v>-6119</v>
      </c>
      <c r="D22" s="14">
        <f t="shared" si="0"/>
        <v>-6119</v>
      </c>
      <c r="G22" s="102"/>
    </row>
    <row r="23" spans="1:7" x14ac:dyDescent="0.25">
      <c r="A23" s="1">
        <v>513581</v>
      </c>
      <c r="B23" s="43" t="s">
        <v>107</v>
      </c>
      <c r="C23" s="14">
        <v>9.2799999999999994</v>
      </c>
      <c r="D23" s="14">
        <f t="shared" si="0"/>
        <v>9.2799999999999994</v>
      </c>
    </row>
    <row r="24" spans="1:7" x14ac:dyDescent="0.25">
      <c r="A24" s="1">
        <v>513582</v>
      </c>
      <c r="B24" s="43" t="s">
        <v>108</v>
      </c>
      <c r="C24" s="14">
        <v>2100</v>
      </c>
      <c r="D24" s="14">
        <f t="shared" si="0"/>
        <v>2100</v>
      </c>
    </row>
    <row r="25" spans="1:7" x14ac:dyDescent="0.25">
      <c r="A25" s="1">
        <v>513741</v>
      </c>
      <c r="B25" s="43" t="s">
        <v>109</v>
      </c>
      <c r="C25" s="14">
        <v>300</v>
      </c>
      <c r="D25" s="14">
        <f t="shared" si="0"/>
        <v>300</v>
      </c>
    </row>
    <row r="26" spans="1:7" x14ac:dyDescent="0.25">
      <c r="A26" s="1">
        <v>513751</v>
      </c>
      <c r="B26" s="43" t="s">
        <v>49</v>
      </c>
      <c r="C26" s="14">
        <v>587.99</v>
      </c>
      <c r="D26" s="14">
        <f t="shared" si="0"/>
        <v>587.99</v>
      </c>
    </row>
    <row r="27" spans="1:7" x14ac:dyDescent="0.25">
      <c r="A27" s="1">
        <v>513910</v>
      </c>
      <c r="B27" s="43" t="s">
        <v>110</v>
      </c>
      <c r="C27" s="14">
        <v>957.74</v>
      </c>
      <c r="D27" s="14">
        <f t="shared" si="0"/>
        <v>957.74</v>
      </c>
    </row>
    <row r="28" spans="1:7" ht="15.75" thickBot="1" x14ac:dyDescent="0.3">
      <c r="A28" s="1">
        <v>513941</v>
      </c>
      <c r="B28" s="43" t="s">
        <v>111</v>
      </c>
      <c r="C28" s="14">
        <v>-24328</v>
      </c>
      <c r="D28" s="14">
        <f t="shared" si="0"/>
        <v>-24328</v>
      </c>
    </row>
    <row r="29" spans="1:7" ht="15.75" thickBot="1" x14ac:dyDescent="0.3">
      <c r="B29" s="16" t="s">
        <v>17</v>
      </c>
      <c r="C29" s="17">
        <f>SUM(C9:C28)</f>
        <v>33880.719999999994</v>
      </c>
      <c r="D29" s="17">
        <f>SUM(D9:D28)</f>
        <v>33880.719999999994</v>
      </c>
      <c r="F29" s="1"/>
    </row>
    <row r="35" spans="1:3" x14ac:dyDescent="0.25">
      <c r="B35" s="39"/>
      <c r="C35" s="39"/>
    </row>
    <row r="36" spans="1:3" x14ac:dyDescent="0.25">
      <c r="A36" s="1" t="s">
        <v>0</v>
      </c>
      <c r="B36" s="1" t="s">
        <v>74</v>
      </c>
      <c r="C36" s="1"/>
    </row>
    <row r="37" spans="1:3" x14ac:dyDescent="0.25">
      <c r="A37" s="1"/>
      <c r="B37" s="1" t="s">
        <v>75</v>
      </c>
      <c r="C37" s="1"/>
    </row>
    <row r="38" spans="1:3" x14ac:dyDescent="0.25">
      <c r="A38" s="1"/>
      <c r="B38" s="1"/>
      <c r="C38" s="1"/>
    </row>
  </sheetData>
  <mergeCells count="4">
    <mergeCell ref="B7:B8"/>
    <mergeCell ref="B1:D1"/>
    <mergeCell ref="B2:D2"/>
    <mergeCell ref="B3:D3"/>
  </mergeCells>
  <phoneticPr fontId="0" type="noConversion"/>
  <pageMargins left="0.98425196850393704" right="0.19685039370078741" top="0.74803149606299213" bottom="0.98425196850393704" header="0" footer="0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workbookViewId="0">
      <selection sqref="A1:O18"/>
    </sheetView>
  </sheetViews>
  <sheetFormatPr baseColWidth="10" defaultRowHeight="12.75" x14ac:dyDescent="0.2"/>
  <cols>
    <col min="2" max="2" width="23.7109375" customWidth="1"/>
    <col min="3" max="3" width="17.7109375" customWidth="1"/>
    <col min="4" max="14" width="11.42578125" hidden="1" customWidth="1"/>
    <col min="15" max="15" width="18" customWidth="1"/>
  </cols>
  <sheetData>
    <row r="1" spans="1:17" s="23" customFormat="1" ht="19.5" x14ac:dyDescent="0.4">
      <c r="A1" s="100"/>
      <c r="B1" s="108" t="s">
        <v>66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4"/>
    </row>
    <row r="2" spans="1:17" s="23" customFormat="1" ht="19.5" x14ac:dyDescent="0.4">
      <c r="A2" s="100"/>
      <c r="B2" s="108" t="s">
        <v>83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4"/>
    </row>
    <row r="3" spans="1:17" s="23" customFormat="1" ht="19.5" x14ac:dyDescent="0.4">
      <c r="A3" s="100"/>
      <c r="B3" s="108" t="s">
        <v>112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24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84" t="s">
        <v>77</v>
      </c>
      <c r="B7" s="111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14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82</v>
      </c>
      <c r="B9" s="85" t="s">
        <v>48</v>
      </c>
      <c r="C9" s="86">
        <v>93516</v>
      </c>
      <c r="D9" s="87">
        <v>0</v>
      </c>
      <c r="E9" s="86">
        <v>0</v>
      </c>
      <c r="F9" s="87">
        <v>0</v>
      </c>
      <c r="G9" s="86">
        <v>0</v>
      </c>
      <c r="H9" s="87">
        <v>0</v>
      </c>
      <c r="I9" s="86">
        <v>0</v>
      </c>
      <c r="J9" s="88">
        <v>0</v>
      </c>
      <c r="K9" s="89">
        <v>0</v>
      </c>
      <c r="L9" s="88">
        <v>0</v>
      </c>
      <c r="M9" s="86">
        <v>0</v>
      </c>
      <c r="N9" s="87">
        <v>0</v>
      </c>
      <c r="O9" s="86">
        <f>SUM(C9:N9)</f>
        <v>93516</v>
      </c>
      <c r="P9" s="69"/>
      <c r="Q9" s="67"/>
    </row>
    <row r="10" spans="1:17" ht="13.5" thickBot="1" x14ac:dyDescent="0.25">
      <c r="B10" s="92" t="s">
        <v>17</v>
      </c>
      <c r="C10" s="93">
        <f>SUM(C9)</f>
        <v>93516</v>
      </c>
      <c r="D10" s="93">
        <f t="shared" ref="D10:N10" si="1">SUM(D9)</f>
        <v>0</v>
      </c>
      <c r="E10" s="93">
        <f t="shared" si="1"/>
        <v>0</v>
      </c>
      <c r="F10" s="93">
        <f t="shared" si="1"/>
        <v>0</v>
      </c>
      <c r="G10" s="93">
        <f t="shared" si="1"/>
        <v>0</v>
      </c>
      <c r="H10" s="93">
        <f t="shared" si="1"/>
        <v>0</v>
      </c>
      <c r="I10" s="93">
        <f t="shared" si="1"/>
        <v>0</v>
      </c>
      <c r="J10" s="93">
        <f t="shared" si="1"/>
        <v>0</v>
      </c>
      <c r="K10" s="93">
        <f t="shared" si="1"/>
        <v>0</v>
      </c>
      <c r="L10" s="93">
        <f t="shared" si="1"/>
        <v>0</v>
      </c>
      <c r="M10" s="93">
        <f t="shared" si="1"/>
        <v>0</v>
      </c>
      <c r="N10" s="93">
        <f t="shared" si="1"/>
        <v>0</v>
      </c>
      <c r="O10" s="93">
        <f>+O9</f>
        <v>93516</v>
      </c>
    </row>
    <row r="16" spans="1:17" ht="15" x14ac:dyDescent="0.25">
      <c r="A16" s="23"/>
      <c r="B16" s="39"/>
      <c r="C16" s="39"/>
    </row>
    <row r="17" spans="1:3" ht="15" x14ac:dyDescent="0.25">
      <c r="A17" s="1" t="s">
        <v>0</v>
      </c>
      <c r="B17" s="1" t="s">
        <v>74</v>
      </c>
      <c r="C17" s="1"/>
    </row>
    <row r="18" spans="1:3" ht="15" x14ac:dyDescent="0.25">
      <c r="A18" s="1"/>
      <c r="B18" s="1" t="s">
        <v>75</v>
      </c>
      <c r="C18" s="1"/>
    </row>
  </sheetData>
  <mergeCells count="4">
    <mergeCell ref="B1:O1"/>
    <mergeCell ref="B2:O2"/>
    <mergeCell ref="B3:O3"/>
    <mergeCell ref="B7:B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hidden="1" customWidth="1"/>
    <col min="5" max="5" width="11.5703125" style="23" hidden="1" customWidth="1"/>
    <col min="6" max="6" width="12.7109375" style="23" hidden="1" customWidth="1"/>
    <col min="7" max="7" width="11.140625" style="23" hidden="1" customWidth="1"/>
    <col min="8" max="8" width="10" style="23" hidden="1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15" t="s">
        <v>66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6" ht="22.5" x14ac:dyDescent="0.45">
      <c r="B2" s="115" t="s">
        <v>69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6" ht="22.5" x14ac:dyDescent="0.45">
      <c r="B3" s="115" t="s">
        <v>113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6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76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2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6"/>
    </row>
    <row r="11" spans="1:16" hidden="1" x14ac:dyDescent="0.25">
      <c r="B11" s="46" t="s">
        <v>24</v>
      </c>
      <c r="C11" s="37">
        <v>0</v>
      </c>
      <c r="D11" s="90">
        <v>0</v>
      </c>
      <c r="E11" s="37">
        <v>0</v>
      </c>
      <c r="F11" s="90">
        <v>0</v>
      </c>
      <c r="G11" s="37">
        <v>0</v>
      </c>
      <c r="H11" s="90">
        <v>0</v>
      </c>
      <c r="I11" s="37">
        <v>0</v>
      </c>
      <c r="J11" s="90">
        <v>0</v>
      </c>
      <c r="K11" s="37">
        <v>0</v>
      </c>
      <c r="L11" s="37"/>
      <c r="M11" s="37">
        <v>0</v>
      </c>
      <c r="N11" s="37">
        <v>0</v>
      </c>
      <c r="O11" s="37">
        <f t="shared" si="1"/>
        <v>0</v>
      </c>
    </row>
    <row r="12" spans="1:16" ht="15.75" thickBot="1" x14ac:dyDescent="0.3">
      <c r="A12" s="1" t="s">
        <v>85</v>
      </c>
      <c r="B12" s="38" t="s">
        <v>86</v>
      </c>
      <c r="C12" s="15">
        <v>0</v>
      </c>
      <c r="D12" s="44">
        <v>0</v>
      </c>
      <c r="E12" s="15">
        <v>0</v>
      </c>
      <c r="F12" s="44">
        <v>0</v>
      </c>
      <c r="G12" s="15">
        <v>0</v>
      </c>
      <c r="H12" s="44">
        <v>0</v>
      </c>
      <c r="I12" s="15">
        <v>0</v>
      </c>
      <c r="J12" s="44">
        <v>0</v>
      </c>
      <c r="K12" s="15">
        <v>0</v>
      </c>
      <c r="L12" s="15"/>
      <c r="M12" s="15">
        <v>0</v>
      </c>
      <c r="N12" s="15">
        <v>0</v>
      </c>
      <c r="O12" s="91">
        <f>SUM(C12:N12)</f>
        <v>0</v>
      </c>
    </row>
    <row r="13" spans="1:16" hidden="1" x14ac:dyDescent="0.25">
      <c r="B13" s="61" t="s">
        <v>25</v>
      </c>
      <c r="C13" s="29">
        <v>0</v>
      </c>
      <c r="D13" s="83">
        <v>0</v>
      </c>
      <c r="E13" s="29">
        <v>0</v>
      </c>
      <c r="F13" s="83">
        <v>0</v>
      </c>
      <c r="G13" s="29">
        <v>0</v>
      </c>
      <c r="H13" s="83">
        <v>0</v>
      </c>
      <c r="I13" s="29">
        <v>0</v>
      </c>
      <c r="J13" s="83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3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3" t="s">
        <v>56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3" t="s">
        <v>59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3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8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94" t="s">
        <v>17</v>
      </c>
      <c r="C19" s="95">
        <f>+C12</f>
        <v>0</v>
      </c>
      <c r="D19" s="95">
        <f t="shared" ref="D19:N19" si="2">+D12</f>
        <v>0</v>
      </c>
      <c r="E19" s="95">
        <f t="shared" si="2"/>
        <v>0</v>
      </c>
      <c r="F19" s="95">
        <f t="shared" si="2"/>
        <v>0</v>
      </c>
      <c r="G19" s="95">
        <f t="shared" si="2"/>
        <v>0</v>
      </c>
      <c r="H19" s="95">
        <f t="shared" si="2"/>
        <v>0</v>
      </c>
      <c r="I19" s="95">
        <f t="shared" si="2"/>
        <v>0</v>
      </c>
      <c r="J19" s="95">
        <f t="shared" si="2"/>
        <v>0</v>
      </c>
      <c r="K19" s="95">
        <f t="shared" si="2"/>
        <v>0</v>
      </c>
      <c r="L19" s="95">
        <f t="shared" si="2"/>
        <v>0</v>
      </c>
      <c r="M19" s="95">
        <f t="shared" si="2"/>
        <v>0</v>
      </c>
      <c r="N19" s="95">
        <f t="shared" si="2"/>
        <v>0</v>
      </c>
      <c r="O19" s="95">
        <f>+O12</f>
        <v>0</v>
      </c>
    </row>
    <row r="20" spans="1:15" x14ac:dyDescent="0.25">
      <c r="O20" s="36"/>
    </row>
    <row r="22" spans="1:15" x14ac:dyDescent="0.25">
      <c r="B22" s="39"/>
      <c r="C22" s="39"/>
    </row>
    <row r="23" spans="1:15" x14ac:dyDescent="0.25">
      <c r="A23" s="1" t="s">
        <v>0</v>
      </c>
      <c r="B23" s="1" t="s">
        <v>74</v>
      </c>
      <c r="C23" s="1"/>
    </row>
    <row r="24" spans="1:15" x14ac:dyDescent="0.25">
      <c r="A24" s="1"/>
      <c r="B24" s="1" t="s">
        <v>75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O3"/>
  </mergeCells>
  <phoneticPr fontId="0" type="noConversion"/>
  <pageMargins left="0.98425196850393704" right="0.19685039370078741" top="0.9055118110236221" bottom="0.98425196850393704" header="0" footer="0"/>
  <pageSetup scale="8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>
      <selection activeCell="E40" sqref="E40"/>
    </sheetView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82"/>
      <c r="B1" s="82"/>
      <c r="C1" s="82"/>
      <c r="D1" s="82"/>
      <c r="E1" s="82"/>
      <c r="F1" s="82"/>
      <c r="G1" s="82"/>
      <c r="H1" s="82"/>
    </row>
    <row r="19" spans="2:8" ht="13.5" customHeight="1" x14ac:dyDescent="0.2">
      <c r="B19" s="116"/>
      <c r="C19" s="116"/>
      <c r="D19" s="116"/>
      <c r="E19" s="116"/>
      <c r="F19" s="116"/>
      <c r="G19" s="116"/>
      <c r="H19" s="116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workbookViewId="0">
      <selection sqref="A1:F19"/>
    </sheetView>
  </sheetViews>
  <sheetFormatPr baseColWidth="10" defaultRowHeight="26.25" x14ac:dyDescent="0.4"/>
  <cols>
    <col min="1" max="16384" width="11.42578125" style="48"/>
  </cols>
  <sheetData>
    <row r="7" spans="1:5" x14ac:dyDescent="0.4">
      <c r="A7" s="47" t="s">
        <v>40</v>
      </c>
      <c r="B7" s="47"/>
      <c r="C7" s="47"/>
      <c r="D7" s="47"/>
      <c r="E7" s="47"/>
    </row>
    <row r="8" spans="1:5" x14ac:dyDescent="0.4">
      <c r="A8" s="47"/>
      <c r="B8" s="47"/>
      <c r="C8" s="47"/>
      <c r="D8" s="47"/>
      <c r="E8" s="47"/>
    </row>
    <row r="9" spans="1:5" x14ac:dyDescent="0.4">
      <c r="A9" s="47"/>
      <c r="B9" s="47"/>
      <c r="C9" s="47"/>
      <c r="D9" s="47"/>
      <c r="E9" s="47"/>
    </row>
    <row r="10" spans="1:5" x14ac:dyDescent="0.4">
      <c r="A10" s="47" t="s">
        <v>41</v>
      </c>
      <c r="B10" s="47"/>
      <c r="C10" s="47"/>
      <c r="D10" s="47"/>
      <c r="E10" s="47"/>
    </row>
    <row r="11" spans="1:5" x14ac:dyDescent="0.4">
      <c r="A11" s="47"/>
      <c r="B11" s="47"/>
      <c r="C11" s="47"/>
      <c r="D11" s="47"/>
      <c r="E11" s="47"/>
    </row>
    <row r="12" spans="1:5" x14ac:dyDescent="0.4">
      <c r="A12" s="47"/>
      <c r="B12" s="47"/>
      <c r="C12" s="47"/>
      <c r="D12" s="47"/>
      <c r="E12" s="47"/>
    </row>
    <row r="13" spans="1:5" x14ac:dyDescent="0.4">
      <c r="A13" s="47" t="s">
        <v>54</v>
      </c>
      <c r="B13" s="47"/>
      <c r="C13" s="47"/>
      <c r="D13" s="47"/>
      <c r="E13" s="47"/>
    </row>
    <row r="14" spans="1:5" x14ac:dyDescent="0.4">
      <c r="A14" s="47"/>
      <c r="B14" s="47"/>
      <c r="C14" s="47"/>
      <c r="D14" s="47"/>
      <c r="E14" s="47"/>
    </row>
    <row r="15" spans="1:5" x14ac:dyDescent="0.4">
      <c r="A15" s="47"/>
      <c r="B15" s="47"/>
      <c r="C15" s="47"/>
      <c r="D15" s="47"/>
      <c r="E15" s="47"/>
    </row>
    <row r="16" spans="1:5" x14ac:dyDescent="0.4">
      <c r="A16" s="47" t="s">
        <v>55</v>
      </c>
      <c r="B16" s="47"/>
      <c r="C16" s="47"/>
      <c r="D16" s="47"/>
      <c r="E16" s="47"/>
    </row>
    <row r="17" spans="1:5" x14ac:dyDescent="0.4">
      <c r="A17" s="47" t="s">
        <v>42</v>
      </c>
      <c r="B17" s="47"/>
      <c r="C17" s="47"/>
      <c r="D17" s="47"/>
      <c r="E17" s="47"/>
    </row>
    <row r="21" spans="1:5" x14ac:dyDescent="0.4">
      <c r="A21" s="47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2015-07-28T16:28:40Z</cp:lastPrinted>
  <dcterms:created xsi:type="dcterms:W3CDTF">1998-08-25T22:59:10Z</dcterms:created>
  <dcterms:modified xsi:type="dcterms:W3CDTF">2016-05-27T17:07:27Z</dcterms:modified>
</cp:coreProperties>
</file>